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505" yWindow="-60" windowWidth="5670" windowHeight="7860" activeTab="1"/>
  </bookViews>
  <sheets>
    <sheet name="Điểm tổng" sheetId="2" r:id="rId1"/>
    <sheet name="Điêm trung bình" sheetId="3" r:id="rId2"/>
  </sheets>
  <calcPr calcId="144525"/>
</workbook>
</file>

<file path=xl/calcChain.xml><?xml version="1.0" encoding="utf-8"?>
<calcChain xmlns="http://schemas.openxmlformats.org/spreadsheetml/2006/main">
  <c r="AF9" i="3" l="1"/>
  <c r="AD9" i="3"/>
  <c r="AD7" i="3" l="1"/>
  <c r="L4" i="3" s="1"/>
  <c r="AD10" i="3"/>
  <c r="AD11" i="3"/>
  <c r="AD12" i="3"/>
  <c r="AD13" i="3"/>
  <c r="AD14" i="3"/>
  <c r="AD15" i="3"/>
  <c r="AD16" i="3"/>
  <c r="AD17" i="3"/>
  <c r="AD18" i="3"/>
  <c r="AD19" i="3"/>
  <c r="AD20" i="3"/>
  <c r="AD21" i="3"/>
  <c r="AD22" i="3"/>
  <c r="AD23" i="3"/>
  <c r="AD24" i="3"/>
  <c r="AD25" i="3"/>
  <c r="AD26" i="3"/>
  <c r="AD27" i="3"/>
  <c r="AD28" i="3"/>
  <c r="AD29" i="3"/>
  <c r="AD30" i="3"/>
  <c r="AD31" i="3"/>
  <c r="AD32" i="3"/>
  <c r="AD33" i="3"/>
  <c r="AD34" i="3"/>
  <c r="AD35" i="3"/>
  <c r="AD36" i="3"/>
  <c r="AD37" i="3"/>
  <c r="AD38" i="3"/>
  <c r="AD39" i="3"/>
  <c r="AD40" i="3"/>
  <c r="AD41" i="3"/>
  <c r="AD42" i="3"/>
  <c r="AD43" i="3"/>
  <c r="AD44" i="3"/>
  <c r="AD45" i="3"/>
  <c r="AD46" i="3"/>
  <c r="AD47" i="3"/>
  <c r="AD48" i="3"/>
  <c r="AD49" i="3"/>
  <c r="AD50" i="3"/>
  <c r="AD51" i="3"/>
  <c r="AD52" i="3"/>
  <c r="AD53" i="3"/>
  <c r="AD54" i="3"/>
  <c r="AD55" i="3"/>
  <c r="AD56" i="3"/>
  <c r="AB56" i="3"/>
  <c r="AC56" i="3" s="1"/>
  <c r="Y56" i="3"/>
  <c r="Z56" i="3" s="1"/>
  <c r="V56" i="3"/>
  <c r="W56" i="3" s="1"/>
  <c r="AB55" i="3"/>
  <c r="AC55" i="3" s="1"/>
  <c r="Y55" i="3"/>
  <c r="Z55" i="3" s="1"/>
  <c r="V55" i="3"/>
  <c r="W55" i="3" s="1"/>
  <c r="AB54" i="3"/>
  <c r="AC54" i="3" s="1"/>
  <c r="Y54" i="3"/>
  <c r="Z54" i="3" s="1"/>
  <c r="V54" i="3"/>
  <c r="W54" i="3" s="1"/>
  <c r="AB53" i="3"/>
  <c r="AC53" i="3" s="1"/>
  <c r="Y53" i="3"/>
  <c r="Z53" i="3" s="1"/>
  <c r="V53" i="3"/>
  <c r="W53" i="3" s="1"/>
  <c r="AB52" i="3"/>
  <c r="AC52" i="3" s="1"/>
  <c r="Y52" i="3"/>
  <c r="Z52" i="3" s="1"/>
  <c r="V52" i="3"/>
  <c r="W52" i="3" s="1"/>
  <c r="AB51" i="3"/>
  <c r="AC51" i="3" s="1"/>
  <c r="Y51" i="3"/>
  <c r="Z51" i="3" s="1"/>
  <c r="V51" i="3"/>
  <c r="W51" i="3" s="1"/>
  <c r="AB50" i="3"/>
  <c r="AC50" i="3" s="1"/>
  <c r="Z50" i="3"/>
  <c r="Y50" i="3"/>
  <c r="V50" i="3"/>
  <c r="W50" i="3" s="1"/>
  <c r="AB49" i="3"/>
  <c r="AC49" i="3" s="1"/>
  <c r="Z49" i="3"/>
  <c r="Y49" i="3"/>
  <c r="V49" i="3"/>
  <c r="W49" i="3" s="1"/>
  <c r="AB48" i="3"/>
  <c r="AC48" i="3" s="1"/>
  <c r="Y48" i="3"/>
  <c r="Z48" i="3" s="1"/>
  <c r="V48" i="3"/>
  <c r="W48" i="3" s="1"/>
  <c r="AB47" i="3"/>
  <c r="AC47" i="3" s="1"/>
  <c r="Y47" i="3"/>
  <c r="Z47" i="3" s="1"/>
  <c r="V47" i="3"/>
  <c r="W47" i="3" s="1"/>
  <c r="AB46" i="3"/>
  <c r="AC46" i="3" s="1"/>
  <c r="Y46" i="3"/>
  <c r="Z46" i="3" s="1"/>
  <c r="V46" i="3"/>
  <c r="W46" i="3" s="1"/>
  <c r="AB45" i="3"/>
  <c r="AC45" i="3" s="1"/>
  <c r="Y45" i="3"/>
  <c r="Z45" i="3" s="1"/>
  <c r="V45" i="3"/>
  <c r="W45" i="3" s="1"/>
  <c r="AB44" i="3"/>
  <c r="AC44" i="3" s="1"/>
  <c r="Y44" i="3"/>
  <c r="Z44" i="3" s="1"/>
  <c r="V44" i="3"/>
  <c r="W44" i="3" s="1"/>
  <c r="AB43" i="3"/>
  <c r="AC43" i="3" s="1"/>
  <c r="Y43" i="3"/>
  <c r="Z43" i="3" s="1"/>
  <c r="V43" i="3"/>
  <c r="W43" i="3" s="1"/>
  <c r="AB42" i="3"/>
  <c r="AC42" i="3" s="1"/>
  <c r="Z42" i="3"/>
  <c r="Y42" i="3"/>
  <c r="V42" i="3"/>
  <c r="W42" i="3" s="1"/>
  <c r="AB41" i="3"/>
  <c r="AC41" i="3" s="1"/>
  <c r="Z41" i="3"/>
  <c r="Y41" i="3"/>
  <c r="V41" i="3"/>
  <c r="W41" i="3" s="1"/>
  <c r="AB40" i="3"/>
  <c r="AC40" i="3" s="1"/>
  <c r="Y40" i="3"/>
  <c r="Z40" i="3" s="1"/>
  <c r="V40" i="3"/>
  <c r="W40" i="3" s="1"/>
  <c r="AB39" i="3"/>
  <c r="AC39" i="3" s="1"/>
  <c r="Y39" i="3"/>
  <c r="Z39" i="3" s="1"/>
  <c r="V39" i="3"/>
  <c r="W39" i="3" s="1"/>
  <c r="AB38" i="3"/>
  <c r="AC38" i="3" s="1"/>
  <c r="Y38" i="3"/>
  <c r="Z38" i="3" s="1"/>
  <c r="V38" i="3"/>
  <c r="W38" i="3" s="1"/>
  <c r="AB37" i="3"/>
  <c r="AC37" i="3" s="1"/>
  <c r="Y37" i="3"/>
  <c r="Z37" i="3" s="1"/>
  <c r="V37" i="3"/>
  <c r="W37" i="3" s="1"/>
  <c r="AB36" i="3"/>
  <c r="AC36" i="3" s="1"/>
  <c r="Y36" i="3"/>
  <c r="Z36" i="3" s="1"/>
  <c r="V36" i="3"/>
  <c r="W36" i="3" s="1"/>
  <c r="AB35" i="3"/>
  <c r="AC35" i="3" s="1"/>
  <c r="Y35" i="3"/>
  <c r="Z35" i="3" s="1"/>
  <c r="V35" i="3"/>
  <c r="W35" i="3" s="1"/>
  <c r="AB34" i="3"/>
  <c r="AC34" i="3" s="1"/>
  <c r="Z34" i="3"/>
  <c r="Y34" i="3"/>
  <c r="V34" i="3"/>
  <c r="W34" i="3" s="1"/>
  <c r="AB33" i="3"/>
  <c r="AC33" i="3" s="1"/>
  <c r="Z33" i="3"/>
  <c r="Y33" i="3"/>
  <c r="V33" i="3"/>
  <c r="W33" i="3" s="1"/>
  <c r="AB32" i="3"/>
  <c r="AC32" i="3" s="1"/>
  <c r="Y32" i="3"/>
  <c r="Z32" i="3" s="1"/>
  <c r="V32" i="3"/>
  <c r="W32" i="3" s="1"/>
  <c r="AB31" i="3"/>
  <c r="AC31" i="3" s="1"/>
  <c r="Y31" i="3"/>
  <c r="Z31" i="3" s="1"/>
  <c r="V31" i="3"/>
  <c r="W31" i="3" s="1"/>
  <c r="AB30" i="3"/>
  <c r="AC30" i="3" s="1"/>
  <c r="Y30" i="3"/>
  <c r="Z30" i="3" s="1"/>
  <c r="V30" i="3"/>
  <c r="W30" i="3" s="1"/>
  <c r="AB29" i="3"/>
  <c r="AC29" i="3" s="1"/>
  <c r="Y29" i="3"/>
  <c r="Z29" i="3" s="1"/>
  <c r="V29" i="3"/>
  <c r="W29" i="3" s="1"/>
  <c r="AB28" i="3"/>
  <c r="AC28" i="3" s="1"/>
  <c r="Y28" i="3"/>
  <c r="Z28" i="3" s="1"/>
  <c r="V28" i="3"/>
  <c r="W28" i="3" s="1"/>
  <c r="AB27" i="3"/>
  <c r="AC27" i="3" s="1"/>
  <c r="Y27" i="3"/>
  <c r="Z27" i="3" s="1"/>
  <c r="V27" i="3"/>
  <c r="W27" i="3" s="1"/>
  <c r="AB26" i="3"/>
  <c r="AC26" i="3" s="1"/>
  <c r="Z26" i="3"/>
  <c r="Y26" i="3"/>
  <c r="V26" i="3"/>
  <c r="W26" i="3" s="1"/>
  <c r="AB25" i="3"/>
  <c r="AC25" i="3" s="1"/>
  <c r="Z25" i="3"/>
  <c r="Y25" i="3"/>
  <c r="V25" i="3"/>
  <c r="W25" i="3" s="1"/>
  <c r="AB24" i="3"/>
  <c r="AC24" i="3" s="1"/>
  <c r="Y24" i="3"/>
  <c r="Z24" i="3" s="1"/>
  <c r="V24" i="3"/>
  <c r="W24" i="3" s="1"/>
  <c r="AB23" i="3"/>
  <c r="AC23" i="3" s="1"/>
  <c r="Y23" i="3"/>
  <c r="Z23" i="3" s="1"/>
  <c r="V23" i="3"/>
  <c r="W23" i="3" s="1"/>
  <c r="AB22" i="3"/>
  <c r="AC22" i="3" s="1"/>
  <c r="Y22" i="3"/>
  <c r="Z22" i="3" s="1"/>
  <c r="V22" i="3"/>
  <c r="W22" i="3" s="1"/>
  <c r="AB21" i="3"/>
  <c r="AC21" i="3" s="1"/>
  <c r="Y21" i="3"/>
  <c r="Z21" i="3" s="1"/>
  <c r="V21" i="3"/>
  <c r="W21" i="3" s="1"/>
  <c r="AB20" i="3"/>
  <c r="AC20" i="3" s="1"/>
  <c r="Y20" i="3"/>
  <c r="Z20" i="3" s="1"/>
  <c r="V20" i="3"/>
  <c r="W20" i="3" s="1"/>
  <c r="AB19" i="3"/>
  <c r="AC19" i="3" s="1"/>
  <c r="Y19" i="3"/>
  <c r="Z19" i="3" s="1"/>
  <c r="V19" i="3"/>
  <c r="W19" i="3" s="1"/>
  <c r="AB18" i="3"/>
  <c r="AC18" i="3" s="1"/>
  <c r="Y18" i="3"/>
  <c r="Z18" i="3" s="1"/>
  <c r="V18" i="3"/>
  <c r="W18" i="3" s="1"/>
  <c r="AB17" i="3"/>
  <c r="AC17" i="3" s="1"/>
  <c r="Y17" i="3"/>
  <c r="Z17" i="3" s="1"/>
  <c r="V17" i="3"/>
  <c r="W17" i="3" s="1"/>
  <c r="AB16" i="3"/>
  <c r="AC16" i="3" s="1"/>
  <c r="Y16" i="3"/>
  <c r="Z16" i="3" s="1"/>
  <c r="V16" i="3"/>
  <c r="W16" i="3" s="1"/>
  <c r="AB15" i="3"/>
  <c r="AC15" i="3" s="1"/>
  <c r="Y15" i="3"/>
  <c r="Z15" i="3" s="1"/>
  <c r="V15" i="3"/>
  <c r="W15" i="3" s="1"/>
  <c r="AB14" i="3"/>
  <c r="AC14" i="3" s="1"/>
  <c r="Y14" i="3"/>
  <c r="Z14" i="3" s="1"/>
  <c r="V14" i="3"/>
  <c r="W14" i="3" s="1"/>
  <c r="AB13" i="3"/>
  <c r="AC13" i="3" s="1"/>
  <c r="Y13" i="3"/>
  <c r="Z13" i="3" s="1"/>
  <c r="V13" i="3"/>
  <c r="W13" i="3" s="1"/>
  <c r="AB12" i="3"/>
  <c r="AC12" i="3" s="1"/>
  <c r="Y12" i="3"/>
  <c r="Z12" i="3" s="1"/>
  <c r="V12" i="3"/>
  <c r="W12" i="3" s="1"/>
  <c r="AB11" i="3"/>
  <c r="AC11" i="3" s="1"/>
  <c r="Y11" i="3"/>
  <c r="Z11" i="3" s="1"/>
  <c r="V11" i="3"/>
  <c r="W11" i="3" s="1"/>
  <c r="AB10" i="3"/>
  <c r="AC10" i="3" s="1"/>
  <c r="Y10" i="3"/>
  <c r="Z10" i="3" s="1"/>
  <c r="V10" i="3"/>
  <c r="W10" i="3" s="1"/>
  <c r="AB9" i="3"/>
  <c r="AC9" i="3" s="1"/>
  <c r="Y9" i="3"/>
  <c r="Z9" i="3" s="1"/>
  <c r="V9" i="3"/>
  <c r="W9" i="3" s="1"/>
  <c r="E6" i="2"/>
  <c r="AB54" i="2" l="1"/>
  <c r="Y54" i="2"/>
  <c r="V54" i="2"/>
  <c r="S54" i="2"/>
  <c r="P54" i="2"/>
  <c r="M54" i="2"/>
  <c r="J54" i="2"/>
  <c r="G54" i="2"/>
  <c r="AB59" i="2"/>
  <c r="Y59" i="2"/>
  <c r="V59" i="2"/>
  <c r="AB58" i="2"/>
  <c r="Y58" i="2"/>
  <c r="V58" i="2"/>
  <c r="AB57" i="2"/>
  <c r="Y57" i="2"/>
  <c r="V57" i="2"/>
  <c r="AB56" i="2"/>
  <c r="Y56" i="2"/>
  <c r="V56" i="2"/>
  <c r="AB55" i="2"/>
  <c r="Y55" i="2"/>
  <c r="V55" i="2"/>
  <c r="AB53" i="2"/>
  <c r="Y53" i="2"/>
  <c r="V53" i="2"/>
  <c r="AB52" i="2"/>
  <c r="Y52" i="2"/>
  <c r="V52" i="2"/>
  <c r="AB51" i="2"/>
  <c r="Y51" i="2"/>
  <c r="V51" i="2"/>
  <c r="AB50" i="2"/>
  <c r="Y50" i="2"/>
  <c r="V50" i="2"/>
  <c r="AB49" i="2"/>
  <c r="Y49" i="2"/>
  <c r="V49" i="2"/>
  <c r="AB48" i="2"/>
  <c r="Y48" i="2"/>
  <c r="V48" i="2"/>
  <c r="AB47" i="2"/>
  <c r="Y47" i="2"/>
  <c r="V47" i="2"/>
  <c r="AB46" i="2"/>
  <c r="Y46" i="2"/>
  <c r="V46" i="2"/>
  <c r="AB45" i="2"/>
  <c r="Y45" i="2"/>
  <c r="V45" i="2"/>
  <c r="AB44" i="2"/>
  <c r="Y44" i="2"/>
  <c r="V44" i="2"/>
  <c r="AB43" i="2"/>
  <c r="Y43" i="2"/>
  <c r="V43" i="2"/>
  <c r="AB42" i="2"/>
  <c r="Y42" i="2"/>
  <c r="V42" i="2"/>
  <c r="AB41" i="2"/>
  <c r="Y41" i="2"/>
  <c r="V41" i="2"/>
  <c r="AB40" i="2"/>
  <c r="Y40" i="2"/>
  <c r="V40" i="2"/>
  <c r="AB39" i="2"/>
  <c r="Y39" i="2"/>
  <c r="V39" i="2"/>
  <c r="AB38" i="2"/>
  <c r="Y38" i="2"/>
  <c r="V38" i="2"/>
  <c r="AB37" i="2"/>
  <c r="Y37" i="2"/>
  <c r="V37" i="2"/>
  <c r="AB36" i="2"/>
  <c r="Y36" i="2"/>
  <c r="V36" i="2"/>
  <c r="AB35" i="2"/>
  <c r="Y35" i="2"/>
  <c r="V35" i="2"/>
  <c r="AB34" i="2"/>
  <c r="Y34" i="2"/>
  <c r="V34" i="2"/>
  <c r="AB33" i="2"/>
  <c r="Y33" i="2"/>
  <c r="V33" i="2"/>
  <c r="AB32" i="2"/>
  <c r="Y32" i="2"/>
  <c r="V32" i="2"/>
  <c r="AB31" i="2"/>
  <c r="Y31" i="2"/>
  <c r="V31" i="2"/>
  <c r="AB30" i="2"/>
  <c r="Y30" i="2"/>
  <c r="V30" i="2"/>
  <c r="AB29" i="2"/>
  <c r="Y29" i="2"/>
  <c r="V29" i="2"/>
  <c r="AB28" i="2"/>
  <c r="Y28" i="2"/>
  <c r="V28" i="2"/>
  <c r="AB27" i="2"/>
  <c r="Y27" i="2"/>
  <c r="V27" i="2"/>
  <c r="AB26" i="2"/>
  <c r="Y26" i="2"/>
  <c r="V26" i="2"/>
  <c r="AB25" i="2"/>
  <c r="Y25" i="2"/>
  <c r="V25" i="2"/>
  <c r="AB24" i="2"/>
  <c r="Y24" i="2"/>
  <c r="V24" i="2"/>
  <c r="AB23" i="2"/>
  <c r="Y23" i="2"/>
  <c r="V23" i="2"/>
  <c r="AB22" i="2"/>
  <c r="Y22" i="2"/>
  <c r="V22" i="2"/>
  <c r="AB21" i="2"/>
  <c r="Y21" i="2"/>
  <c r="V21" i="2"/>
  <c r="AB20" i="2"/>
  <c r="Y20" i="2"/>
  <c r="V20" i="2"/>
  <c r="AB19" i="2"/>
  <c r="Y19" i="2"/>
  <c r="V19" i="2"/>
  <c r="AB18" i="2"/>
  <c r="Y18" i="2"/>
  <c r="V18" i="2"/>
  <c r="AB17" i="2"/>
  <c r="Y17" i="2"/>
  <c r="V17" i="2"/>
  <c r="AB16" i="2"/>
  <c r="Y16" i="2"/>
  <c r="V16" i="2"/>
  <c r="AB15" i="2"/>
  <c r="Y15" i="2"/>
  <c r="V15" i="2"/>
  <c r="AB14" i="2"/>
  <c r="Y14" i="2"/>
  <c r="V14" i="2"/>
  <c r="AB13" i="2"/>
  <c r="Y13" i="2"/>
  <c r="V13" i="2"/>
  <c r="AB12" i="2"/>
  <c r="Y12" i="2"/>
  <c r="V12" i="2"/>
  <c r="G56" i="3" l="1"/>
  <c r="H56" i="3" s="1"/>
  <c r="J56" i="3"/>
  <c r="S56" i="3" l="1"/>
  <c r="T56" i="3" s="1"/>
  <c r="P56" i="3"/>
  <c r="Q56" i="3" s="1"/>
  <c r="M56" i="3"/>
  <c r="N56" i="3" s="1"/>
  <c r="K56" i="3"/>
  <c r="AF56" i="3" l="1"/>
  <c r="S55" i="3"/>
  <c r="T55" i="3" s="1"/>
  <c r="P55" i="3"/>
  <c r="Q55" i="3" s="1"/>
  <c r="M55" i="3"/>
  <c r="N55" i="3" s="1"/>
  <c r="J55" i="3"/>
  <c r="K55" i="3" s="1"/>
  <c r="G55" i="3"/>
  <c r="H55" i="3" s="1"/>
  <c r="S54" i="3"/>
  <c r="T54" i="3" s="1"/>
  <c r="P54" i="3"/>
  <c r="Q54" i="3" s="1"/>
  <c r="M54" i="3"/>
  <c r="N54" i="3" s="1"/>
  <c r="J54" i="3"/>
  <c r="K54" i="3" s="1"/>
  <c r="G54" i="3"/>
  <c r="H54" i="3" s="1"/>
  <c r="AF54" i="3" s="1"/>
  <c r="S53" i="3"/>
  <c r="T53" i="3" s="1"/>
  <c r="P53" i="3"/>
  <c r="Q53" i="3" s="1"/>
  <c r="M53" i="3"/>
  <c r="N53" i="3" s="1"/>
  <c r="J53" i="3"/>
  <c r="K53" i="3" s="1"/>
  <c r="G53" i="3"/>
  <c r="H53" i="3" s="1"/>
  <c r="S52" i="3"/>
  <c r="T52" i="3" s="1"/>
  <c r="P52" i="3"/>
  <c r="Q52" i="3" s="1"/>
  <c r="M52" i="3"/>
  <c r="N52" i="3" s="1"/>
  <c r="J52" i="3"/>
  <c r="K52" i="3" s="1"/>
  <c r="G52" i="3"/>
  <c r="H52" i="3" s="1"/>
  <c r="S51" i="3"/>
  <c r="T51" i="3" s="1"/>
  <c r="P51" i="3"/>
  <c r="Q51" i="3" s="1"/>
  <c r="M51" i="3"/>
  <c r="N51" i="3" s="1"/>
  <c r="J51" i="3"/>
  <c r="K51" i="3" s="1"/>
  <c r="G51" i="3"/>
  <c r="H51" i="3" s="1"/>
  <c r="S50" i="3"/>
  <c r="T50" i="3" s="1"/>
  <c r="P50" i="3"/>
  <c r="Q50" i="3" s="1"/>
  <c r="M50" i="3"/>
  <c r="N50" i="3" s="1"/>
  <c r="J50" i="3"/>
  <c r="K50" i="3" s="1"/>
  <c r="G50" i="3"/>
  <c r="H50" i="3" s="1"/>
  <c r="AF50" i="3" s="1"/>
  <c r="S49" i="3"/>
  <c r="T49" i="3" s="1"/>
  <c r="P49" i="3"/>
  <c r="Q49" i="3" s="1"/>
  <c r="M49" i="3"/>
  <c r="N49" i="3" s="1"/>
  <c r="J49" i="3"/>
  <c r="K49" i="3" s="1"/>
  <c r="G49" i="3"/>
  <c r="H49" i="3" s="1"/>
  <c r="S48" i="3"/>
  <c r="T48" i="3" s="1"/>
  <c r="P48" i="3"/>
  <c r="Q48" i="3" s="1"/>
  <c r="M48" i="3"/>
  <c r="N48" i="3" s="1"/>
  <c r="J48" i="3"/>
  <c r="K48" i="3" s="1"/>
  <c r="G48" i="3"/>
  <c r="H48" i="3" s="1"/>
  <c r="S47" i="3"/>
  <c r="T47" i="3" s="1"/>
  <c r="P47" i="3"/>
  <c r="Q47" i="3" s="1"/>
  <c r="M47" i="3"/>
  <c r="N47" i="3" s="1"/>
  <c r="J47" i="3"/>
  <c r="K47" i="3" s="1"/>
  <c r="G47" i="3"/>
  <c r="H47" i="3" s="1"/>
  <c r="S46" i="3"/>
  <c r="T46" i="3" s="1"/>
  <c r="P46" i="3"/>
  <c r="Q46" i="3" s="1"/>
  <c r="M46" i="3"/>
  <c r="N46" i="3" s="1"/>
  <c r="J46" i="3"/>
  <c r="K46" i="3" s="1"/>
  <c r="G46" i="3"/>
  <c r="H46" i="3" s="1"/>
  <c r="AF46" i="3" s="1"/>
  <c r="S45" i="3"/>
  <c r="T45" i="3" s="1"/>
  <c r="P45" i="3"/>
  <c r="Q45" i="3" s="1"/>
  <c r="M45" i="3"/>
  <c r="N45" i="3" s="1"/>
  <c r="J45" i="3"/>
  <c r="K45" i="3" s="1"/>
  <c r="G45" i="3"/>
  <c r="H45" i="3" s="1"/>
  <c r="S44" i="3"/>
  <c r="T44" i="3" s="1"/>
  <c r="P44" i="3"/>
  <c r="Q44" i="3" s="1"/>
  <c r="M44" i="3"/>
  <c r="N44" i="3" s="1"/>
  <c r="J44" i="3"/>
  <c r="K44" i="3" s="1"/>
  <c r="G44" i="3"/>
  <c r="H44" i="3" s="1"/>
  <c r="S43" i="3"/>
  <c r="T43" i="3" s="1"/>
  <c r="P43" i="3"/>
  <c r="Q43" i="3" s="1"/>
  <c r="M43" i="3"/>
  <c r="N43" i="3" s="1"/>
  <c r="J43" i="3"/>
  <c r="K43" i="3" s="1"/>
  <c r="G43" i="3"/>
  <c r="H43" i="3" s="1"/>
  <c r="S42" i="3"/>
  <c r="T42" i="3" s="1"/>
  <c r="P42" i="3"/>
  <c r="Q42" i="3" s="1"/>
  <c r="M42" i="3"/>
  <c r="N42" i="3" s="1"/>
  <c r="J42" i="3"/>
  <c r="K42" i="3" s="1"/>
  <c r="G42" i="3"/>
  <c r="H42" i="3" s="1"/>
  <c r="S41" i="3"/>
  <c r="T41" i="3" s="1"/>
  <c r="P41" i="3"/>
  <c r="Q41" i="3" s="1"/>
  <c r="M41" i="3"/>
  <c r="N41" i="3" s="1"/>
  <c r="J41" i="3"/>
  <c r="K41" i="3" s="1"/>
  <c r="G41" i="3"/>
  <c r="H41" i="3" s="1"/>
  <c r="S40" i="3"/>
  <c r="T40" i="3" s="1"/>
  <c r="P40" i="3"/>
  <c r="Q40" i="3" s="1"/>
  <c r="M40" i="3"/>
  <c r="N40" i="3" s="1"/>
  <c r="J40" i="3"/>
  <c r="K40" i="3" s="1"/>
  <c r="G40" i="3"/>
  <c r="H40" i="3" s="1"/>
  <c r="S39" i="3"/>
  <c r="T39" i="3" s="1"/>
  <c r="P39" i="3"/>
  <c r="Q39" i="3" s="1"/>
  <c r="M39" i="3"/>
  <c r="N39" i="3" s="1"/>
  <c r="J39" i="3"/>
  <c r="K39" i="3" s="1"/>
  <c r="G39" i="3"/>
  <c r="H39" i="3" s="1"/>
  <c r="S38" i="3"/>
  <c r="T38" i="3" s="1"/>
  <c r="P38" i="3"/>
  <c r="Q38" i="3" s="1"/>
  <c r="M38" i="3"/>
  <c r="N38" i="3" s="1"/>
  <c r="J38" i="3"/>
  <c r="K38" i="3" s="1"/>
  <c r="G38" i="3"/>
  <c r="H38" i="3" s="1"/>
  <c r="S37" i="3"/>
  <c r="T37" i="3" s="1"/>
  <c r="P37" i="3"/>
  <c r="Q37" i="3" s="1"/>
  <c r="M37" i="3"/>
  <c r="N37" i="3" s="1"/>
  <c r="J37" i="3"/>
  <c r="K37" i="3" s="1"/>
  <c r="G37" i="3"/>
  <c r="H37" i="3" s="1"/>
  <c r="S36" i="3"/>
  <c r="T36" i="3" s="1"/>
  <c r="P36" i="3"/>
  <c r="Q36" i="3" s="1"/>
  <c r="M36" i="3"/>
  <c r="N36" i="3" s="1"/>
  <c r="J36" i="3"/>
  <c r="K36" i="3" s="1"/>
  <c r="G36" i="3"/>
  <c r="H36" i="3" s="1"/>
  <c r="S35" i="3"/>
  <c r="T35" i="3" s="1"/>
  <c r="P35" i="3"/>
  <c r="Q35" i="3" s="1"/>
  <c r="M35" i="3"/>
  <c r="N35" i="3" s="1"/>
  <c r="J35" i="3"/>
  <c r="K35" i="3" s="1"/>
  <c r="G35" i="3"/>
  <c r="H35" i="3" s="1"/>
  <c r="S34" i="3"/>
  <c r="T34" i="3" s="1"/>
  <c r="P34" i="3"/>
  <c r="Q34" i="3" s="1"/>
  <c r="M34" i="3"/>
  <c r="N34" i="3" s="1"/>
  <c r="J34" i="3"/>
  <c r="K34" i="3" s="1"/>
  <c r="G34" i="3"/>
  <c r="H34" i="3" s="1"/>
  <c r="S59" i="2"/>
  <c r="P59" i="2"/>
  <c r="M59" i="2"/>
  <c r="J59" i="2"/>
  <c r="G59" i="2"/>
  <c r="S58" i="2"/>
  <c r="P58" i="2"/>
  <c r="M58" i="2"/>
  <c r="J58" i="2"/>
  <c r="G58" i="2"/>
  <c r="S57" i="2"/>
  <c r="P57" i="2"/>
  <c r="M57" i="2"/>
  <c r="J57" i="2"/>
  <c r="G57" i="2"/>
  <c r="S56" i="2"/>
  <c r="P56" i="2"/>
  <c r="M56" i="2"/>
  <c r="J56" i="2"/>
  <c r="G56" i="2"/>
  <c r="S55" i="2"/>
  <c r="P55" i="2"/>
  <c r="M55" i="2"/>
  <c r="J55" i="2"/>
  <c r="G55" i="2"/>
  <c r="S53" i="2"/>
  <c r="P53" i="2"/>
  <c r="M53" i="2"/>
  <c r="J53" i="2"/>
  <c r="G53" i="2"/>
  <c r="S52" i="2"/>
  <c r="P52" i="2"/>
  <c r="M52" i="2"/>
  <c r="J52" i="2"/>
  <c r="G52" i="2"/>
  <c r="S51" i="2"/>
  <c r="P51" i="2"/>
  <c r="M51" i="2"/>
  <c r="J51" i="2"/>
  <c r="G51" i="2"/>
  <c r="S50" i="2"/>
  <c r="P50" i="2"/>
  <c r="M50" i="2"/>
  <c r="J50" i="2"/>
  <c r="G50" i="2"/>
  <c r="S49" i="2"/>
  <c r="P49" i="2"/>
  <c r="M49" i="2"/>
  <c r="J49" i="2"/>
  <c r="G49" i="2"/>
  <c r="S48" i="2"/>
  <c r="P48" i="2"/>
  <c r="M48" i="2"/>
  <c r="J48" i="2"/>
  <c r="G48" i="2"/>
  <c r="S47" i="2"/>
  <c r="P47" i="2"/>
  <c r="M47" i="2"/>
  <c r="J47" i="2"/>
  <c r="G47" i="2"/>
  <c r="S46" i="2"/>
  <c r="P46" i="2"/>
  <c r="M46" i="2"/>
  <c r="J46" i="2"/>
  <c r="G46" i="2"/>
  <c r="S45" i="2"/>
  <c r="P45" i="2"/>
  <c r="M45" i="2"/>
  <c r="J45" i="2"/>
  <c r="G45" i="2"/>
  <c r="S44" i="2"/>
  <c r="P44" i="2"/>
  <c r="M44" i="2"/>
  <c r="J44" i="2"/>
  <c r="G44" i="2"/>
  <c r="S43" i="2"/>
  <c r="P43" i="2"/>
  <c r="M43" i="2"/>
  <c r="J43" i="2"/>
  <c r="G43" i="2"/>
  <c r="S42" i="2"/>
  <c r="P42" i="2"/>
  <c r="M42" i="2"/>
  <c r="J42" i="2"/>
  <c r="G42" i="2"/>
  <c r="S41" i="2"/>
  <c r="P41" i="2"/>
  <c r="M41" i="2"/>
  <c r="J41" i="2"/>
  <c r="G41" i="2"/>
  <c r="S40" i="2"/>
  <c r="P40" i="2"/>
  <c r="M40" i="2"/>
  <c r="J40" i="2"/>
  <c r="G40" i="2"/>
  <c r="S39" i="2"/>
  <c r="P39" i="2"/>
  <c r="M39" i="2"/>
  <c r="J39" i="2"/>
  <c r="G39" i="2"/>
  <c r="S38" i="2"/>
  <c r="P38" i="2"/>
  <c r="M38" i="2"/>
  <c r="J38" i="2"/>
  <c r="G38" i="2"/>
  <c r="S37" i="2"/>
  <c r="P37" i="2"/>
  <c r="M37" i="2"/>
  <c r="J37" i="2"/>
  <c r="G37" i="2"/>
  <c r="AF51" i="3" l="1"/>
  <c r="AF55" i="3"/>
  <c r="AF34" i="3"/>
  <c r="AF38" i="3"/>
  <c r="AF42" i="3"/>
  <c r="AF35" i="3"/>
  <c r="AF39" i="3"/>
  <c r="AF43" i="3"/>
  <c r="AF47" i="3"/>
  <c r="AF37" i="3"/>
  <c r="AF36" i="3"/>
  <c r="AF40" i="3"/>
  <c r="AF44" i="3"/>
  <c r="AF48" i="3"/>
  <c r="AF52" i="3"/>
  <c r="AF41" i="3"/>
  <c r="AF45" i="3"/>
  <c r="AF49" i="3"/>
  <c r="AF53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S36" i="2"/>
  <c r="P36" i="2"/>
  <c r="M36" i="2"/>
  <c r="J36" i="2"/>
  <c r="G36" i="2"/>
  <c r="G13" i="2" l="1"/>
  <c r="G14" i="2"/>
  <c r="G15" i="2"/>
  <c r="G16" i="2"/>
  <c r="G12" i="2"/>
  <c r="S35" i="2"/>
  <c r="S34" i="2"/>
  <c r="S33" i="2"/>
  <c r="S32" i="2"/>
  <c r="S31" i="2"/>
  <c r="S30" i="2"/>
  <c r="S29" i="2"/>
  <c r="S28" i="2"/>
  <c r="S27" i="2"/>
  <c r="S26" i="2"/>
  <c r="S25" i="2"/>
  <c r="S24" i="2"/>
  <c r="S23" i="2"/>
  <c r="S22" i="2"/>
  <c r="S21" i="2"/>
  <c r="S20" i="2"/>
  <c r="S19" i="2"/>
  <c r="S18" i="2"/>
  <c r="S17" i="2"/>
  <c r="S16" i="2"/>
  <c r="S15" i="2"/>
  <c r="S14" i="2"/>
  <c r="S13" i="2"/>
  <c r="S12" i="2"/>
  <c r="P35" i="2"/>
  <c r="P34" i="2"/>
  <c r="P33" i="2"/>
  <c r="P32" i="2"/>
  <c r="P31" i="2"/>
  <c r="P30" i="2"/>
  <c r="P29" i="2"/>
  <c r="P28" i="2"/>
  <c r="P27" i="2"/>
  <c r="P26" i="2"/>
  <c r="P25" i="2"/>
  <c r="P24" i="2"/>
  <c r="P23" i="2"/>
  <c r="P22" i="2"/>
  <c r="P21" i="2"/>
  <c r="P20" i="2"/>
  <c r="P19" i="2"/>
  <c r="P18" i="2"/>
  <c r="P17" i="2"/>
  <c r="P16" i="2"/>
  <c r="P15" i="2"/>
  <c r="P14" i="2"/>
  <c r="P13" i="2"/>
  <c r="P12" i="2"/>
  <c r="M35" i="2"/>
  <c r="M34" i="2"/>
  <c r="M33" i="2"/>
  <c r="M32" i="2"/>
  <c r="M31" i="2"/>
  <c r="M30" i="2"/>
  <c r="M29" i="2"/>
  <c r="M28" i="2"/>
  <c r="M27" i="2"/>
  <c r="M26" i="2"/>
  <c r="M25" i="2"/>
  <c r="M24" i="2"/>
  <c r="M23" i="2"/>
  <c r="M22" i="2"/>
  <c r="M21" i="2"/>
  <c r="M20" i="2"/>
  <c r="M19" i="2"/>
  <c r="M18" i="2"/>
  <c r="M17" i="2"/>
  <c r="M16" i="2"/>
  <c r="M15" i="2"/>
  <c r="M14" i="2"/>
  <c r="M13" i="2"/>
  <c r="M12" i="2"/>
  <c r="S33" i="3" l="1"/>
  <c r="T33" i="3" s="1"/>
  <c r="P33" i="3"/>
  <c r="Q33" i="3" s="1"/>
  <c r="M33" i="3"/>
  <c r="N33" i="3" s="1"/>
  <c r="J33" i="3"/>
  <c r="K33" i="3" s="1"/>
  <c r="H33" i="3"/>
  <c r="S32" i="3"/>
  <c r="T32" i="3" s="1"/>
  <c r="P32" i="3"/>
  <c r="Q32" i="3" s="1"/>
  <c r="M32" i="3"/>
  <c r="N32" i="3" s="1"/>
  <c r="J32" i="3"/>
  <c r="K32" i="3" s="1"/>
  <c r="H32" i="3"/>
  <c r="S31" i="3"/>
  <c r="T31" i="3" s="1"/>
  <c r="P31" i="3"/>
  <c r="Q31" i="3" s="1"/>
  <c r="M31" i="3"/>
  <c r="N31" i="3" s="1"/>
  <c r="J31" i="3"/>
  <c r="K31" i="3" s="1"/>
  <c r="H31" i="3"/>
  <c r="S30" i="3"/>
  <c r="T30" i="3" s="1"/>
  <c r="P30" i="3"/>
  <c r="Q30" i="3" s="1"/>
  <c r="M30" i="3"/>
  <c r="N30" i="3" s="1"/>
  <c r="J30" i="3"/>
  <c r="K30" i="3" s="1"/>
  <c r="H30" i="3"/>
  <c r="S29" i="3"/>
  <c r="T29" i="3" s="1"/>
  <c r="P29" i="3"/>
  <c r="Q29" i="3" s="1"/>
  <c r="M29" i="3"/>
  <c r="N29" i="3" s="1"/>
  <c r="J29" i="3"/>
  <c r="K29" i="3" s="1"/>
  <c r="H29" i="3"/>
  <c r="S28" i="3"/>
  <c r="T28" i="3" s="1"/>
  <c r="P28" i="3"/>
  <c r="Q28" i="3" s="1"/>
  <c r="M28" i="3"/>
  <c r="N28" i="3" s="1"/>
  <c r="J28" i="3"/>
  <c r="K28" i="3" s="1"/>
  <c r="H28" i="3"/>
  <c r="S27" i="3"/>
  <c r="T27" i="3" s="1"/>
  <c r="P27" i="3"/>
  <c r="Q27" i="3" s="1"/>
  <c r="M27" i="3"/>
  <c r="N27" i="3" s="1"/>
  <c r="J27" i="3"/>
  <c r="K27" i="3" s="1"/>
  <c r="H27" i="3"/>
  <c r="S26" i="3"/>
  <c r="T26" i="3" s="1"/>
  <c r="P26" i="3"/>
  <c r="Q26" i="3" s="1"/>
  <c r="M26" i="3"/>
  <c r="N26" i="3" s="1"/>
  <c r="J26" i="3"/>
  <c r="K26" i="3" s="1"/>
  <c r="H26" i="3"/>
  <c r="S25" i="3"/>
  <c r="T25" i="3" s="1"/>
  <c r="P25" i="3"/>
  <c r="Q25" i="3" s="1"/>
  <c r="M25" i="3"/>
  <c r="N25" i="3" s="1"/>
  <c r="J25" i="3"/>
  <c r="K25" i="3" s="1"/>
  <c r="H25" i="3"/>
  <c r="S24" i="3"/>
  <c r="T24" i="3" s="1"/>
  <c r="P24" i="3"/>
  <c r="Q24" i="3" s="1"/>
  <c r="M24" i="3"/>
  <c r="N24" i="3" s="1"/>
  <c r="J24" i="3"/>
  <c r="K24" i="3" s="1"/>
  <c r="H24" i="3"/>
  <c r="S23" i="3"/>
  <c r="T23" i="3" s="1"/>
  <c r="P23" i="3"/>
  <c r="Q23" i="3" s="1"/>
  <c r="M23" i="3"/>
  <c r="N23" i="3" s="1"/>
  <c r="J23" i="3"/>
  <c r="K23" i="3" s="1"/>
  <c r="H23" i="3"/>
  <c r="AF23" i="3" s="1"/>
  <c r="S22" i="3"/>
  <c r="T22" i="3" s="1"/>
  <c r="P22" i="3"/>
  <c r="Q22" i="3" s="1"/>
  <c r="M22" i="3"/>
  <c r="N22" i="3" s="1"/>
  <c r="J22" i="3"/>
  <c r="K22" i="3" s="1"/>
  <c r="H22" i="3"/>
  <c r="S21" i="3"/>
  <c r="T21" i="3" s="1"/>
  <c r="P21" i="3"/>
  <c r="Q21" i="3" s="1"/>
  <c r="M21" i="3"/>
  <c r="N21" i="3" s="1"/>
  <c r="J21" i="3"/>
  <c r="K21" i="3" s="1"/>
  <c r="H21" i="3"/>
  <c r="S20" i="3"/>
  <c r="T20" i="3" s="1"/>
  <c r="P20" i="3"/>
  <c r="Q20" i="3" s="1"/>
  <c r="M20" i="3"/>
  <c r="N20" i="3" s="1"/>
  <c r="J20" i="3"/>
  <c r="K20" i="3" s="1"/>
  <c r="H20" i="3"/>
  <c r="S19" i="3"/>
  <c r="T19" i="3" s="1"/>
  <c r="P19" i="3"/>
  <c r="Q19" i="3" s="1"/>
  <c r="M19" i="3"/>
  <c r="N19" i="3" s="1"/>
  <c r="J19" i="3"/>
  <c r="K19" i="3" s="1"/>
  <c r="H19" i="3"/>
  <c r="AF19" i="3" s="1"/>
  <c r="S18" i="3"/>
  <c r="T18" i="3" s="1"/>
  <c r="P18" i="3"/>
  <c r="Q18" i="3" s="1"/>
  <c r="M18" i="3"/>
  <c r="N18" i="3" s="1"/>
  <c r="J18" i="3"/>
  <c r="K18" i="3" s="1"/>
  <c r="H18" i="3"/>
  <c r="S17" i="3"/>
  <c r="T17" i="3" s="1"/>
  <c r="P17" i="3"/>
  <c r="Q17" i="3" s="1"/>
  <c r="M17" i="3"/>
  <c r="N17" i="3" s="1"/>
  <c r="J17" i="3"/>
  <c r="K17" i="3" s="1"/>
  <c r="H17" i="3"/>
  <c r="S16" i="3"/>
  <c r="T16" i="3" s="1"/>
  <c r="P16" i="3"/>
  <c r="Q16" i="3" s="1"/>
  <c r="M16" i="3"/>
  <c r="N16" i="3" s="1"/>
  <c r="J16" i="3"/>
  <c r="K16" i="3" s="1"/>
  <c r="H16" i="3"/>
  <c r="S15" i="3"/>
  <c r="T15" i="3" s="1"/>
  <c r="P15" i="3"/>
  <c r="Q15" i="3" s="1"/>
  <c r="M15" i="3"/>
  <c r="N15" i="3" s="1"/>
  <c r="J15" i="3"/>
  <c r="K15" i="3" s="1"/>
  <c r="H15" i="3"/>
  <c r="S14" i="3"/>
  <c r="T14" i="3" s="1"/>
  <c r="P14" i="3"/>
  <c r="Q14" i="3" s="1"/>
  <c r="M14" i="3"/>
  <c r="N14" i="3" s="1"/>
  <c r="J14" i="3"/>
  <c r="K14" i="3" s="1"/>
  <c r="H14" i="3"/>
  <c r="S13" i="3"/>
  <c r="T13" i="3" s="1"/>
  <c r="P13" i="3"/>
  <c r="Q13" i="3" s="1"/>
  <c r="M13" i="3"/>
  <c r="N13" i="3" s="1"/>
  <c r="J13" i="3"/>
  <c r="K13" i="3" s="1"/>
  <c r="H13" i="3"/>
  <c r="S12" i="3"/>
  <c r="T12" i="3" s="1"/>
  <c r="P12" i="3"/>
  <c r="Q12" i="3" s="1"/>
  <c r="M12" i="3"/>
  <c r="N12" i="3" s="1"/>
  <c r="J12" i="3"/>
  <c r="K12" i="3" s="1"/>
  <c r="H12" i="3"/>
  <c r="S11" i="3"/>
  <c r="T11" i="3" s="1"/>
  <c r="P11" i="3"/>
  <c r="Q11" i="3" s="1"/>
  <c r="M11" i="3"/>
  <c r="N11" i="3" s="1"/>
  <c r="J11" i="3"/>
  <c r="K11" i="3" s="1"/>
  <c r="H11" i="3"/>
  <c r="AF11" i="3" s="1"/>
  <c r="S10" i="3"/>
  <c r="T10" i="3" s="1"/>
  <c r="P10" i="3"/>
  <c r="Q10" i="3" s="1"/>
  <c r="M10" i="3"/>
  <c r="N10" i="3" s="1"/>
  <c r="J10" i="3"/>
  <c r="K10" i="3" s="1"/>
  <c r="H10" i="3"/>
  <c r="S9" i="3"/>
  <c r="T9" i="3" s="1"/>
  <c r="P9" i="3"/>
  <c r="Q9" i="3" s="1"/>
  <c r="M9" i="3"/>
  <c r="N9" i="3" s="1"/>
  <c r="J9" i="3"/>
  <c r="K9" i="3" s="1"/>
  <c r="H9" i="3"/>
  <c r="AF15" i="3" l="1"/>
  <c r="AF12" i="3"/>
  <c r="AG12" i="3" s="1"/>
  <c r="AG9" i="3"/>
  <c r="AF17" i="3"/>
  <c r="AG17" i="3" s="1"/>
  <c r="AF21" i="3"/>
  <c r="AG21" i="3" s="1"/>
  <c r="AF25" i="3"/>
  <c r="AG25" i="3" s="1"/>
  <c r="AF29" i="3"/>
  <c r="AG29" i="3" s="1"/>
  <c r="AF33" i="3"/>
  <c r="AF13" i="3"/>
  <c r="AG13" i="3" s="1"/>
  <c r="AF10" i="3"/>
  <c r="AG10" i="3" s="1"/>
  <c r="AF14" i="3"/>
  <c r="AF18" i="3"/>
  <c r="AF22" i="3"/>
  <c r="AG22" i="3" s="1"/>
  <c r="AF26" i="3"/>
  <c r="AG26" i="3" s="1"/>
  <c r="AF30" i="3"/>
  <c r="AG30" i="3" s="1"/>
  <c r="AF27" i="3"/>
  <c r="AF31" i="3"/>
  <c r="AG31" i="3" s="1"/>
  <c r="AF16" i="3"/>
  <c r="AG16" i="3" s="1"/>
  <c r="AF20" i="3"/>
  <c r="AG20" i="3" s="1"/>
  <c r="AF24" i="3"/>
  <c r="AG24" i="3" s="1"/>
  <c r="AF28" i="3"/>
  <c r="AG28" i="3" s="1"/>
  <c r="AF32" i="3"/>
  <c r="AG32" i="3" s="1"/>
  <c r="AG14" i="3"/>
  <c r="AE56" i="3"/>
  <c r="AE42" i="3"/>
  <c r="AE30" i="3"/>
  <c r="AE22" i="3"/>
  <c r="AE54" i="3"/>
  <c r="AE34" i="3"/>
  <c r="AG49" i="3"/>
  <c r="AG41" i="3"/>
  <c r="AG33" i="3"/>
  <c r="AE55" i="3"/>
  <c r="AE47" i="3"/>
  <c r="AE39" i="3"/>
  <c r="AE31" i="3"/>
  <c r="AE23" i="3"/>
  <c r="AG15" i="3"/>
  <c r="AG56" i="3"/>
  <c r="AG48" i="3"/>
  <c r="AG40" i="3"/>
  <c r="AE15" i="3"/>
  <c r="AE52" i="3"/>
  <c r="AE38" i="3"/>
  <c r="AE28" i="3"/>
  <c r="AE20" i="3"/>
  <c r="AE50" i="3"/>
  <c r="AG55" i="3"/>
  <c r="AG47" i="3"/>
  <c r="AG39" i="3"/>
  <c r="AG23" i="3"/>
  <c r="AE16" i="3"/>
  <c r="AE53" i="3"/>
  <c r="AE45" i="3"/>
  <c r="AE37" i="3"/>
  <c r="AE29" i="3"/>
  <c r="AE21" i="3"/>
  <c r="AE14" i="3"/>
  <c r="AG54" i="3"/>
  <c r="AG46" i="3"/>
  <c r="AG38" i="3"/>
  <c r="AE48" i="3"/>
  <c r="AE36" i="3"/>
  <c r="AE26" i="3"/>
  <c r="AE18" i="3"/>
  <c r="AE46" i="3"/>
  <c r="AG53" i="3"/>
  <c r="AG45" i="3"/>
  <c r="AG37" i="3"/>
  <c r="AE51" i="3"/>
  <c r="AE43" i="3"/>
  <c r="AE35" i="3"/>
  <c r="AE27" i="3"/>
  <c r="AE19" i="3"/>
  <c r="AE12" i="3"/>
  <c r="AG52" i="3"/>
  <c r="AG44" i="3"/>
  <c r="AG36" i="3"/>
  <c r="AE10" i="3"/>
  <c r="AG11" i="3"/>
  <c r="AE44" i="3"/>
  <c r="AE32" i="3"/>
  <c r="AE24" i="3"/>
  <c r="AE13" i="3"/>
  <c r="AE40" i="3"/>
  <c r="AG51" i="3"/>
  <c r="AG43" i="3"/>
  <c r="AG35" i="3"/>
  <c r="AG27" i="3"/>
  <c r="AG19" i="3"/>
  <c r="AE11" i="3"/>
  <c r="AE49" i="3"/>
  <c r="AE41" i="3"/>
  <c r="AE33" i="3"/>
  <c r="AG50" i="3"/>
  <c r="AG18" i="3"/>
  <c r="AE25" i="3"/>
  <c r="AG42" i="3"/>
  <c r="AE17" i="3"/>
  <c r="AG34" i="3"/>
  <c r="AE9" i="3"/>
  <c r="G17" i="2" l="1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12" i="2" l="1"/>
  <c r="J13" i="2"/>
</calcChain>
</file>

<file path=xl/sharedStrings.xml><?xml version="1.0" encoding="utf-8"?>
<sst xmlns="http://schemas.openxmlformats.org/spreadsheetml/2006/main" count="401" uniqueCount="175">
  <si>
    <t>Số TC</t>
  </si>
  <si>
    <t>Ngày
 sinh</t>
  </si>
  <si>
    <t xml:space="preserve">                  Họ và tên</t>
  </si>
  <si>
    <t>Mã HV</t>
  </si>
  <si>
    <t>STT</t>
  </si>
  <si>
    <t>TRƯỜNG ĐẠI HỌC LUẬT</t>
  </si>
  <si>
    <t>BẢNG ĐIỂM TỔNG HỢP</t>
  </si>
  <si>
    <t>Họ đệm</t>
  </si>
  <si>
    <t>Tên</t>
  </si>
  <si>
    <t>Tổng</t>
  </si>
  <si>
    <r>
      <rPr>
        <sz val="12"/>
        <rFont val="Times New Roman"/>
        <family val="1"/>
      </rPr>
      <t>Ngành</t>
    </r>
    <r>
      <rPr>
        <b/>
        <sz val="12"/>
        <rFont val="Times New Roman"/>
        <family val="1"/>
      </rPr>
      <t>: Luật Kinh tế</t>
    </r>
  </si>
  <si>
    <t xml:space="preserve">          ĐẠI HỌC HUẾ</t>
  </si>
  <si>
    <t>Tổng điểm hệ 10</t>
  </si>
  <si>
    <t>Điểm TBC hệ 10</t>
  </si>
  <si>
    <t>Tổng hệ 4</t>
  </si>
  <si>
    <t>Điểm tích lũy hệ 4</t>
  </si>
  <si>
    <t>Điểm hệ 10</t>
  </si>
  <si>
    <t>Điểm chữ</t>
  </si>
  <si>
    <t>Điểm hệ 4</t>
  </si>
  <si>
    <t>Ngành: Luật Kinh tế</t>
  </si>
  <si>
    <t>Thi</t>
  </si>
  <si>
    <t>QTHT</t>
  </si>
  <si>
    <r>
      <rPr>
        <sz val="12"/>
        <rFont val="Times New Roman"/>
        <family val="1"/>
      </rPr>
      <t>ĐẠI HỌC HUẾ</t>
    </r>
    <r>
      <rPr>
        <u/>
        <sz val="12"/>
        <rFont val="Times New Roman"/>
        <family val="1"/>
      </rPr>
      <t xml:space="preserve">
</t>
    </r>
    <r>
      <rPr>
        <b/>
        <u/>
        <sz val="12"/>
        <rFont val="Times New Roman"/>
        <family val="1"/>
      </rPr>
      <t>TRƯỜNG ĐẠI HỌC LUẬT</t>
    </r>
  </si>
  <si>
    <r>
      <rPr>
        <sz val="12"/>
        <rFont val="Times New Roman"/>
        <family val="1"/>
      </rPr>
      <t>Năm học</t>
    </r>
    <r>
      <rPr>
        <b/>
        <sz val="12"/>
        <rFont val="Times New Roman"/>
        <family val="1"/>
      </rPr>
      <t>: 2017-2018</t>
    </r>
  </si>
  <si>
    <t>Thương</t>
  </si>
  <si>
    <t>Lê Minh</t>
  </si>
  <si>
    <r>
      <rPr>
        <sz val="12"/>
        <rFont val="Times New Roman"/>
        <family val="1"/>
      </rPr>
      <t>Lớp</t>
    </r>
    <r>
      <rPr>
        <b/>
        <sz val="12"/>
        <rFont val="Times New Roman"/>
        <family val="1"/>
      </rPr>
      <t>: Cao học K7- Quảng Trị</t>
    </r>
  </si>
  <si>
    <t>17LKT79</t>
  </si>
  <si>
    <t>Phạm Văn</t>
  </si>
  <si>
    <t>Bình</t>
  </si>
  <si>
    <t>17LKT80</t>
  </si>
  <si>
    <t>Võ Thị Thanh</t>
  </si>
  <si>
    <t>17LKT81</t>
  </si>
  <si>
    <t>Đậu Hồng</t>
  </si>
  <si>
    <t>Cảnh</t>
  </si>
  <si>
    <t>17LKT82</t>
  </si>
  <si>
    <t>Hồ Quang</t>
  </si>
  <si>
    <t>Cường</t>
  </si>
  <si>
    <t>17LKT83</t>
  </si>
  <si>
    <t>Thân Văn</t>
  </si>
  <si>
    <t>17LKT84</t>
  </si>
  <si>
    <t>Lê Phước</t>
  </si>
  <si>
    <t>Chinh</t>
  </si>
  <si>
    <t>17LKT85</t>
  </si>
  <si>
    <t>Bùi Ngọc</t>
  </si>
  <si>
    <t>Chung</t>
  </si>
  <si>
    <t>17LKT86</t>
  </si>
  <si>
    <t>Mai Văn</t>
  </si>
  <si>
    <t>Dũng</t>
  </si>
  <si>
    <t>17LKT87</t>
  </si>
  <si>
    <t>Nguyễn Văn</t>
  </si>
  <si>
    <t>Dương</t>
  </si>
  <si>
    <t>17LKT88</t>
  </si>
  <si>
    <t>Đàn</t>
  </si>
  <si>
    <t>17LKT89</t>
  </si>
  <si>
    <t>Hồ Xuân</t>
  </si>
  <si>
    <t>Hải</t>
  </si>
  <si>
    <t>17LKT90</t>
  </si>
  <si>
    <t>Lý Quang</t>
  </si>
  <si>
    <t>Hào</t>
  </si>
  <si>
    <t>17LKT91</t>
  </si>
  <si>
    <t>Đỗ Trịnh Thúy</t>
  </si>
  <si>
    <t>Hằng</t>
  </si>
  <si>
    <t>17LKT92</t>
  </si>
  <si>
    <t>Nguyễn Chơn</t>
  </si>
  <si>
    <t>Hòa</t>
  </si>
  <si>
    <t>17LKT93</t>
  </si>
  <si>
    <t>Lê Văn</t>
  </si>
  <si>
    <t>17LKT94</t>
  </si>
  <si>
    <t>Hoàn</t>
  </si>
  <si>
    <t>17LKT95</t>
  </si>
  <si>
    <t>Phạm Tường</t>
  </si>
  <si>
    <t>Huấn</t>
  </si>
  <si>
    <t>17LKT96</t>
  </si>
  <si>
    <t>Hồ Thị Hồng</t>
  </si>
  <si>
    <t>Huệ</t>
  </si>
  <si>
    <t>17LKT97</t>
  </si>
  <si>
    <t>Nguyễn Đình</t>
  </si>
  <si>
    <t>Hùng</t>
  </si>
  <si>
    <t>17LKT98</t>
  </si>
  <si>
    <t>Nguyễn Trần</t>
  </si>
  <si>
    <t xml:space="preserve">Huy </t>
  </si>
  <si>
    <t>17LKT99</t>
  </si>
  <si>
    <t>Nguyễn Thị Thanh</t>
  </si>
  <si>
    <t>Huyền</t>
  </si>
  <si>
    <t>17LKT100</t>
  </si>
  <si>
    <t>Lê Thị</t>
  </si>
  <si>
    <t>17LKT101</t>
  </si>
  <si>
    <t>Lê Thị Ngọc</t>
  </si>
  <si>
    <t>17LKT102</t>
  </si>
  <si>
    <t>Lê Thùy</t>
  </si>
  <si>
    <t>Linh</t>
  </si>
  <si>
    <t>17LKT103</t>
  </si>
  <si>
    <t>Trần Huy</t>
  </si>
  <si>
    <t>Long</t>
  </si>
  <si>
    <t>17LKT104</t>
  </si>
  <si>
    <t>Nguyễn Hoài</t>
  </si>
  <si>
    <t>Nam</t>
  </si>
  <si>
    <t>17LKT105</t>
  </si>
  <si>
    <t>Trần Văn</t>
  </si>
  <si>
    <t>Năm</t>
  </si>
  <si>
    <t>17LKT106</t>
  </si>
  <si>
    <t>Nguyễn Thái</t>
  </si>
  <si>
    <t>Nga</t>
  </si>
  <si>
    <t>17LKT107</t>
  </si>
  <si>
    <t>Trần Thị Thúy</t>
  </si>
  <si>
    <t>17LKT108</t>
  </si>
  <si>
    <t>Tạ Thị</t>
  </si>
  <si>
    <t>Nhàn</t>
  </si>
  <si>
    <t>17LKT109</t>
  </si>
  <si>
    <t>Hoàng Thị</t>
  </si>
  <si>
    <t>Nhi</t>
  </si>
  <si>
    <t>17LKT110</t>
  </si>
  <si>
    <t>Ngô Thị Khánh</t>
  </si>
  <si>
    <t>Phương</t>
  </si>
  <si>
    <t>17LKT111</t>
  </si>
  <si>
    <t>Đoàn Thị Thùy</t>
  </si>
  <si>
    <t>17LKT112</t>
  </si>
  <si>
    <t>17LKT113</t>
  </si>
  <si>
    <t>Võ Ngọc</t>
  </si>
  <si>
    <t>Quý</t>
  </si>
  <si>
    <t>17LKT114</t>
  </si>
  <si>
    <t xml:space="preserve">Dương Xuân </t>
  </si>
  <si>
    <t>Sanh</t>
  </si>
  <si>
    <t>17LKT115</t>
  </si>
  <si>
    <t>Nguyễn Ngọc</t>
  </si>
  <si>
    <t>Sơn</t>
  </si>
  <si>
    <t>17LKT116</t>
  </si>
  <si>
    <t>Ngô Văn</t>
  </si>
  <si>
    <t>Tài</t>
  </si>
  <si>
    <t>17LKT117</t>
  </si>
  <si>
    <t>Mai Anh</t>
  </si>
  <si>
    <t>Tuấn</t>
  </si>
  <si>
    <t>17LKT118</t>
  </si>
  <si>
    <t>Thắng</t>
  </si>
  <si>
    <t>17LKT119</t>
  </si>
  <si>
    <t xml:space="preserve">Đinh Đức </t>
  </si>
  <si>
    <t>Thiện</t>
  </si>
  <si>
    <t>17LKT120</t>
  </si>
  <si>
    <t>Dương Đức</t>
  </si>
  <si>
    <t>Thuận</t>
  </si>
  <si>
    <t>17LKT121</t>
  </si>
  <si>
    <t>Trần Công</t>
  </si>
  <si>
    <t>17LKT122</t>
  </si>
  <si>
    <t>Nguyễn Thị Ngọc</t>
  </si>
  <si>
    <t>Trâm</t>
  </si>
  <si>
    <t>17LKT123</t>
  </si>
  <si>
    <t>Trần Đức</t>
  </si>
  <si>
    <t>Trí</t>
  </si>
  <si>
    <t>17LKT124</t>
  </si>
  <si>
    <t>Trung</t>
  </si>
  <si>
    <t>Mai Thị Hoàng</t>
  </si>
  <si>
    <t>Vân</t>
  </si>
  <si>
    <t>*Danh sách này có 47 học viên</t>
  </si>
  <si>
    <t>Năm học: 2017 - 2018</t>
  </si>
  <si>
    <t>Lớp: Cao học Luật K7- Quảng Trị</t>
  </si>
  <si>
    <t>Thủy</t>
  </si>
  <si>
    <r>
      <rPr>
        <sz val="12"/>
        <rFont val="Times New Roman"/>
        <family val="1"/>
      </rPr>
      <t>Học kỳ</t>
    </r>
    <r>
      <rPr>
        <b/>
        <sz val="12"/>
        <rFont val="Times New Roman"/>
        <family val="1"/>
      </rPr>
      <t>: 2</t>
    </r>
  </si>
  <si>
    <r>
      <rPr>
        <sz val="12"/>
        <rFont val="Times New Roman"/>
        <family val="1"/>
      </rPr>
      <t>Số học phần</t>
    </r>
    <r>
      <rPr>
        <b/>
        <sz val="12"/>
        <rFont val="Times New Roman"/>
        <family val="1"/>
      </rPr>
      <t>: 08</t>
    </r>
  </si>
  <si>
    <t>Đàm phán soạn thảo hợp đồng TMQT</t>
  </si>
  <si>
    <t>17LKT77</t>
  </si>
  <si>
    <t>17LKT78</t>
  </si>
  <si>
    <t>v</t>
  </si>
  <si>
    <t>Lý luận và thực tiễn pháp luật kinh doanh chứng khoán</t>
  </si>
  <si>
    <t>Quản lý nhà nước trong lĩnh vực kinh tế</t>
  </si>
  <si>
    <t>Lý luận và thực tiễn pháp luật sở hữu trí tuệ trong kinh doanh</t>
  </si>
  <si>
    <t>Lý luận và thực tiễn mua bán hàng hóa quốc tế</t>
  </si>
  <si>
    <t>Luật Dân sự chuyên sâu</t>
  </si>
  <si>
    <t>Kỹ năng giải quyết tranh chấp lao động trong kinh doanh</t>
  </si>
  <si>
    <t>Lý luận và thực tiễn thu hồi đất bồi thường hổ trợ tái định cư</t>
  </si>
  <si>
    <t>```````````````````````````````````````````````````````````````````````````````````````````````````</t>
  </si>
  <si>
    <r>
      <rPr>
        <sz val="12"/>
        <color indexed="8"/>
        <rFont val="Times New Roman"/>
        <family val="1"/>
      </rPr>
      <t xml:space="preserve">   Số TC</t>
    </r>
    <r>
      <rPr>
        <b/>
        <sz val="12"/>
        <color indexed="8"/>
        <rFont val="Times New Roman"/>
        <family val="1"/>
      </rPr>
      <t xml:space="preserve">: </t>
    </r>
  </si>
  <si>
    <t xml:space="preserve">Học kỳ: 2                                         </t>
  </si>
  <si>
    <t>Số học phần: 08</t>
  </si>
  <si>
    <t xml:space="preserve">Tổng số TC: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</si>
</sst>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0.0_);\(0.0\)"/>
  </numFmts>
  <fonts count="47"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b/>
      <sz val="11.5"/>
      <name val="Times New Roman"/>
      <family val="1"/>
    </font>
    <font>
      <sz val="11.5"/>
      <name val="Times New Roman"/>
      <family val="1"/>
    </font>
    <font>
      <sz val="11.5"/>
      <name val="VNtimes new roman"/>
      <family val="2"/>
    </font>
    <font>
      <sz val="12"/>
      <name val="VNtimes new roman"/>
      <family val="2"/>
    </font>
    <font>
      <b/>
      <u/>
      <sz val="12"/>
      <name val="Times New Roman"/>
      <family val="1"/>
    </font>
    <font>
      <sz val="10"/>
      <name val="Arial"/>
      <family val="2"/>
    </font>
    <font>
      <b/>
      <sz val="10.5"/>
      <name val="Times New Roman"/>
      <family val="1"/>
    </font>
    <font>
      <b/>
      <sz val="12"/>
      <color theme="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VNtimes new roman"/>
      <family val="2"/>
    </font>
    <font>
      <b/>
      <u/>
      <sz val="11"/>
      <name val="Times New Roman"/>
      <family val="1"/>
    </font>
    <font>
      <sz val="12"/>
      <color indexed="8"/>
      <name val="Times New Roman"/>
      <family val="1"/>
    </font>
    <font>
      <b/>
      <sz val="12"/>
      <name val="VNtimes new roman"/>
      <family val="2"/>
    </font>
    <font>
      <sz val="12"/>
      <color indexed="8"/>
      <name val="VNtimes new roman"/>
      <family val="2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b/>
      <sz val="11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sz val="12"/>
      <color indexed="8"/>
      <name val="Times New Roman"/>
      <family val="1"/>
    </font>
    <font>
      <sz val="11"/>
      <color indexed="10"/>
      <name val="Times New Roman"/>
      <family val="1"/>
    </font>
    <font>
      <sz val="11"/>
      <color rgb="FFFF0000"/>
      <name val="Times New Roman"/>
      <family val="1"/>
    </font>
    <font>
      <b/>
      <sz val="18"/>
      <name val="Times New Roman"/>
      <family val="1"/>
    </font>
    <font>
      <sz val="18"/>
      <color theme="1"/>
      <name val="Calibri"/>
      <family val="2"/>
      <charset val="163"/>
      <scheme val="minor"/>
    </font>
    <font>
      <sz val="10"/>
      <name val="Times New Roman"/>
      <family val="1"/>
    </font>
    <font>
      <b/>
      <sz val="10"/>
      <color rgb="FFFF0000"/>
      <name val="Times New Roman"/>
      <family val="1"/>
    </font>
    <font>
      <sz val="10"/>
      <name val="Times New Roman"/>
      <family val="1"/>
      <charset val="163"/>
    </font>
    <font>
      <b/>
      <sz val="10"/>
      <name val="Times New Roman"/>
      <family val="1"/>
      <charset val="163"/>
    </font>
    <font>
      <b/>
      <sz val="8"/>
      <name val="Times New Roman"/>
      <family val="1"/>
    </font>
    <font>
      <b/>
      <sz val="10"/>
      <name val="Times New Roman"/>
      <family val="1"/>
    </font>
    <font>
      <sz val="13"/>
      <name val="VNtimes new roman"/>
      <family val="2"/>
    </font>
    <font>
      <b/>
      <sz val="13"/>
      <name val="Times New Roman"/>
      <family val="1"/>
    </font>
    <font>
      <b/>
      <sz val="13"/>
      <name val="VNtimes new roman"/>
      <family val="2"/>
    </font>
    <font>
      <b/>
      <sz val="11"/>
      <color theme="1"/>
      <name val="Calibri"/>
      <family val="2"/>
      <charset val="163"/>
      <scheme val="minor"/>
    </font>
    <font>
      <sz val="10"/>
      <name val="Arial"/>
      <family val="2"/>
    </font>
    <font>
      <sz val="11"/>
      <color indexed="8"/>
      <name val="Times New Roman"/>
      <family val="1"/>
    </font>
    <font>
      <sz val="11"/>
      <name val="Times New Roman"/>
      <family val="1"/>
      <charset val="163"/>
    </font>
    <font>
      <u/>
      <sz val="12"/>
      <name val="Times New Roman"/>
      <family val="1"/>
    </font>
    <font>
      <b/>
      <sz val="11"/>
      <color indexed="8"/>
      <name val="Times New Roman"/>
      <family val="1"/>
    </font>
    <font>
      <i/>
      <sz val="11"/>
      <name val="Times New Roman"/>
      <family val="1"/>
    </font>
    <font>
      <b/>
      <sz val="11"/>
      <color rgb="FFFF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</borders>
  <cellStyleXfs count="6">
    <xf numFmtId="0" fontId="0" fillId="0" borderId="0"/>
    <xf numFmtId="0" fontId="2" fillId="0" borderId="0"/>
    <xf numFmtId="0" fontId="10" fillId="0" borderId="0"/>
    <xf numFmtId="0" fontId="2" fillId="0" borderId="0"/>
    <xf numFmtId="0" fontId="40" fillId="0" borderId="0"/>
    <xf numFmtId="0" fontId="1" fillId="0" borderId="0"/>
  </cellStyleXfs>
  <cellXfs count="135">
    <xf numFmtId="0" fontId="0" fillId="0" borderId="0" xfId="0"/>
    <xf numFmtId="0" fontId="2" fillId="0" borderId="0" xfId="1"/>
    <xf numFmtId="164" fontId="2" fillId="0" borderId="0" xfId="1" applyNumberFormat="1" applyAlignment="1">
      <alignment horizontal="center"/>
    </xf>
    <xf numFmtId="164" fontId="2" fillId="0" borderId="0" xfId="1" applyNumberFormat="1"/>
    <xf numFmtId="164" fontId="6" fillId="0" borderId="0" xfId="1" applyNumberFormat="1" applyFont="1" applyAlignment="1">
      <alignment horizontal="center" vertical="center"/>
    </xf>
    <xf numFmtId="0" fontId="4" fillId="0" borderId="0" xfId="1" applyFont="1" applyAlignment="1">
      <alignment vertical="center"/>
    </xf>
    <xf numFmtId="0" fontId="5" fillId="0" borderId="0" xfId="1" applyFont="1" applyAlignment="1">
      <alignment horizontal="center" vertical="center"/>
    </xf>
    <xf numFmtId="164" fontId="7" fillId="0" borderId="0" xfId="1" applyNumberFormat="1" applyFont="1" applyAlignment="1">
      <alignment horizontal="center" vertical="center"/>
    </xf>
    <xf numFmtId="164" fontId="5" fillId="0" borderId="0" xfId="1" applyNumberFormat="1" applyFont="1" applyAlignment="1">
      <alignment vertical="center"/>
    </xf>
    <xf numFmtId="0" fontId="7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11" fillId="0" borderId="4" xfId="1" applyFont="1" applyBorder="1" applyAlignment="1">
      <alignment horizontal="center" vertical="center"/>
    </xf>
    <xf numFmtId="0" fontId="11" fillId="0" borderId="6" xfId="1" applyFont="1" applyBorder="1" applyAlignment="1">
      <alignment horizontal="center" vertical="center"/>
    </xf>
    <xf numFmtId="0" fontId="11" fillId="0" borderId="6" xfId="1" applyFont="1" applyBorder="1" applyAlignment="1">
      <alignment vertical="center"/>
    </xf>
    <xf numFmtId="0" fontId="11" fillId="0" borderId="5" xfId="1" applyFont="1" applyBorder="1" applyAlignment="1">
      <alignment vertical="center"/>
    </xf>
    <xf numFmtId="0" fontId="13" fillId="0" borderId="0" xfId="0" applyFont="1" applyAlignment="1"/>
    <xf numFmtId="0" fontId="14" fillId="0" borderId="0" xfId="0" applyFont="1" applyAlignment="1">
      <alignment horizontal="center" wrapText="1"/>
    </xf>
    <xf numFmtId="0" fontId="15" fillId="0" borderId="0" xfId="0" applyFont="1"/>
    <xf numFmtId="0" fontId="14" fillId="0" borderId="0" xfId="0" applyFont="1" applyBorder="1" applyAlignment="1">
      <alignment horizontal="left"/>
    </xf>
    <xf numFmtId="0" fontId="17" fillId="0" borderId="0" xfId="0" applyNumberFormat="1" applyFont="1" applyBorder="1"/>
    <xf numFmtId="0" fontId="17" fillId="0" borderId="0" xfId="0" applyNumberFormat="1" applyFont="1"/>
    <xf numFmtId="0" fontId="13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13" fillId="0" borderId="0" xfId="0" applyFont="1"/>
    <xf numFmtId="1" fontId="2" fillId="0" borderId="0" xfId="0" applyNumberFormat="1" applyFont="1" applyAlignment="1">
      <alignment horizontal="center"/>
    </xf>
    <xf numFmtId="0" fontId="14" fillId="0" borderId="0" xfId="0" applyFont="1" applyAlignment="1">
      <alignment horizontal="left"/>
    </xf>
    <xf numFmtId="0" fontId="3" fillId="0" borderId="0" xfId="0" applyFont="1"/>
    <xf numFmtId="0" fontId="3" fillId="0" borderId="0" xfId="0" applyNumberFormat="1" applyFont="1" applyBorder="1" applyAlignment="1">
      <alignment horizontal="left"/>
    </xf>
    <xf numFmtId="0" fontId="15" fillId="0" borderId="0" xfId="0" applyFont="1" applyBorder="1"/>
    <xf numFmtId="0" fontId="3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0" fontId="18" fillId="0" borderId="0" xfId="0" applyNumberFormat="1" applyFont="1" applyBorder="1" applyAlignment="1">
      <alignment horizontal="left"/>
    </xf>
    <xf numFmtId="0" fontId="19" fillId="0" borderId="0" xfId="0" applyFont="1" applyBorder="1"/>
    <xf numFmtId="0" fontId="19" fillId="0" borderId="0" xfId="0" applyFont="1"/>
    <xf numFmtId="0" fontId="8" fillId="0" borderId="0" xfId="0" applyNumberFormat="1" applyFont="1" applyAlignment="1">
      <alignment horizontal="center"/>
    </xf>
    <xf numFmtId="0" fontId="8" fillId="0" borderId="0" xfId="0" applyFont="1"/>
    <xf numFmtId="1" fontId="8" fillId="0" borderId="0" xfId="0" applyNumberFormat="1" applyFont="1" applyAlignment="1">
      <alignment horizontal="center"/>
    </xf>
    <xf numFmtId="0" fontId="15" fillId="0" borderId="0" xfId="0" applyFont="1" applyAlignment="1">
      <alignment horizontal="center" wrapText="1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1" fontId="20" fillId="0" borderId="0" xfId="0" applyNumberFormat="1" applyFont="1" applyBorder="1" applyAlignment="1">
      <alignment horizontal="center"/>
    </xf>
    <xf numFmtId="1" fontId="20" fillId="0" borderId="0" xfId="0" applyNumberFormat="1" applyFont="1" applyAlignment="1">
      <alignment horizontal="center"/>
    </xf>
    <xf numFmtId="0" fontId="14" fillId="0" borderId="0" xfId="0" applyFont="1"/>
    <xf numFmtId="0" fontId="14" fillId="0" borderId="0" xfId="0" applyNumberFormat="1" applyFont="1" applyBorder="1" applyAlignment="1">
      <alignment horizontal="left"/>
    </xf>
    <xf numFmtId="1" fontId="17" fillId="0" borderId="0" xfId="0" applyNumberFormat="1" applyFont="1" applyBorder="1" applyAlignment="1">
      <alignment horizontal="center"/>
    </xf>
    <xf numFmtId="1" fontId="17" fillId="0" borderId="0" xfId="0" applyNumberFormat="1" applyFont="1" applyAlignment="1">
      <alignment horizontal="center"/>
    </xf>
    <xf numFmtId="0" fontId="21" fillId="0" borderId="0" xfId="0" applyFont="1"/>
    <xf numFmtId="0" fontId="22" fillId="0" borderId="0" xfId="0" applyFont="1" applyAlignment="1">
      <alignment horizontal="center"/>
    </xf>
    <xf numFmtId="0" fontId="13" fillId="0" borderId="0" xfId="0" applyFont="1" applyAlignment="1">
      <alignment horizontal="center" wrapText="1"/>
    </xf>
    <xf numFmtId="0" fontId="24" fillId="0" borderId="0" xfId="0" applyFont="1" applyBorder="1" applyAlignment="1">
      <alignment horizontal="left"/>
    </xf>
    <xf numFmtId="0" fontId="25" fillId="0" borderId="0" xfId="0" applyNumberFormat="1" applyFont="1" applyBorder="1"/>
    <xf numFmtId="0" fontId="25" fillId="0" borderId="0" xfId="0" applyNumberFormat="1" applyFont="1"/>
    <xf numFmtId="0" fontId="21" fillId="0" borderId="0" xfId="0" applyNumberFormat="1" applyFont="1" applyAlignment="1">
      <alignment horizontal="center"/>
    </xf>
    <xf numFmtId="0" fontId="23" fillId="0" borderId="0" xfId="0" applyNumberFormat="1" applyFont="1" applyAlignment="1">
      <alignment horizontal="center"/>
    </xf>
    <xf numFmtId="1" fontId="23" fillId="0" borderId="0" xfId="0" applyNumberFormat="1" applyFont="1" applyAlignment="1">
      <alignment horizontal="center"/>
    </xf>
    <xf numFmtId="0" fontId="26" fillId="0" borderId="0" xfId="0" applyFont="1"/>
    <xf numFmtId="0" fontId="3" fillId="2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11" fillId="2" borderId="2" xfId="1" applyFont="1" applyFill="1" applyBorder="1" applyAlignment="1">
      <alignment horizontal="center" vertical="center"/>
    </xf>
    <xf numFmtId="0" fontId="11" fillId="2" borderId="7" xfId="1" applyFont="1" applyFill="1" applyBorder="1" applyAlignment="1">
      <alignment horizontal="center" vertical="center"/>
    </xf>
    <xf numFmtId="0" fontId="11" fillId="2" borderId="3" xfId="1" applyFont="1" applyFill="1" applyBorder="1" applyAlignment="1">
      <alignment horizontal="center" vertical="center"/>
    </xf>
    <xf numFmtId="0" fontId="11" fillId="2" borderId="2" xfId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30" fillId="3" borderId="4" xfId="0" applyNumberFormat="1" applyFont="1" applyFill="1" applyBorder="1" applyAlignment="1">
      <alignment horizontal="center" vertical="center" wrapText="1"/>
    </xf>
    <xf numFmtId="0" fontId="31" fillId="3" borderId="4" xfId="0" applyFont="1" applyFill="1" applyBorder="1" applyAlignment="1">
      <alignment horizontal="center" vertical="center"/>
    </xf>
    <xf numFmtId="0" fontId="11" fillId="0" borderId="2" xfId="1" applyFont="1" applyBorder="1" applyAlignment="1">
      <alignment horizontal="center" vertical="center"/>
    </xf>
    <xf numFmtId="0" fontId="33" fillId="0" borderId="4" xfId="1" applyFont="1" applyBorder="1" applyAlignment="1">
      <alignment horizontal="center" vertical="center" wrapText="1"/>
    </xf>
    <xf numFmtId="1" fontId="33" fillId="0" borderId="4" xfId="1" applyNumberFormat="1" applyFont="1" applyBorder="1" applyAlignment="1">
      <alignment horizontal="center" vertical="center" wrapText="1"/>
    </xf>
    <xf numFmtId="2" fontId="35" fillId="0" borderId="4" xfId="1" applyNumberFormat="1" applyFont="1" applyBorder="1" applyAlignment="1">
      <alignment horizontal="center" vertical="center" wrapText="1"/>
    </xf>
    <xf numFmtId="2" fontId="35" fillId="0" borderId="2" xfId="1" applyNumberFormat="1" applyFont="1" applyBorder="1" applyAlignment="1">
      <alignment horizontal="center" vertical="center" wrapText="1"/>
    </xf>
    <xf numFmtId="0" fontId="35" fillId="0" borderId="4" xfId="1" applyFont="1" applyBorder="1" applyAlignment="1">
      <alignment horizontal="center" vertical="center" wrapText="1"/>
    </xf>
    <xf numFmtId="0" fontId="35" fillId="0" borderId="2" xfId="1" applyFont="1" applyBorder="1" applyAlignment="1">
      <alignment horizontal="center" vertical="center" wrapText="1"/>
    </xf>
    <xf numFmtId="0" fontId="27" fillId="0" borderId="0" xfId="0" applyFont="1"/>
    <xf numFmtId="164" fontId="36" fillId="0" borderId="0" xfId="1" applyNumberFormat="1" applyFont="1" applyAlignment="1">
      <alignment horizontal="center" vertical="center"/>
    </xf>
    <xf numFmtId="0" fontId="4" fillId="0" borderId="0" xfId="1" applyFont="1" applyAlignment="1">
      <alignment horizontal="left" vertical="center"/>
    </xf>
    <xf numFmtId="164" fontId="4" fillId="0" borderId="0" xfId="1" applyNumberFormat="1" applyFont="1" applyAlignment="1">
      <alignment horizontal="left" vertical="center"/>
    </xf>
    <xf numFmtId="0" fontId="4" fillId="0" borderId="0" xfId="1" applyFont="1" applyAlignment="1">
      <alignment horizontal="center" vertical="center"/>
    </xf>
    <xf numFmtId="0" fontId="34" fillId="4" borderId="4" xfId="1" applyFont="1" applyFill="1" applyBorder="1" applyAlignment="1">
      <alignment horizontal="center" vertical="center" wrapText="1"/>
    </xf>
    <xf numFmtId="0" fontId="32" fillId="3" borderId="4" xfId="3" applyFont="1" applyFill="1" applyBorder="1" applyAlignment="1">
      <alignment horizontal="center" vertical="center" textRotation="90"/>
    </xf>
    <xf numFmtId="164" fontId="38" fillId="0" borderId="0" xfId="1" applyNumberFormat="1" applyFont="1" applyAlignment="1">
      <alignment horizontal="center" vertical="center"/>
    </xf>
    <xf numFmtId="164" fontId="37" fillId="0" borderId="0" xfId="1" applyNumberFormat="1" applyFont="1" applyAlignment="1">
      <alignment horizontal="left" vertical="center"/>
    </xf>
    <xf numFmtId="164" fontId="3" fillId="0" borderId="0" xfId="1" applyNumberFormat="1" applyFont="1" applyAlignment="1">
      <alignment horizontal="left" vertical="center"/>
    </xf>
    <xf numFmtId="0" fontId="39" fillId="0" borderId="0" xfId="0" applyFont="1" applyAlignment="1">
      <alignment horizontal="left" vertical="center"/>
    </xf>
    <xf numFmtId="0" fontId="3" fillId="0" borderId="0" xfId="1" applyFont="1" applyAlignment="1">
      <alignment horizontal="left" vertical="center"/>
    </xf>
    <xf numFmtId="0" fontId="13" fillId="0" borderId="4" xfId="0" applyFont="1" applyBorder="1" applyAlignment="1">
      <alignment horizontal="center"/>
    </xf>
    <xf numFmtId="0" fontId="13" fillId="0" borderId="6" xfId="0" applyFont="1" applyFill="1" applyBorder="1" applyAlignment="1"/>
    <xf numFmtId="0" fontId="14" fillId="0" borderId="5" xfId="0" applyFont="1" applyFill="1" applyBorder="1" applyAlignment="1"/>
    <xf numFmtId="165" fontId="21" fillId="0" borderId="4" xfId="0" applyNumberFormat="1" applyFont="1" applyBorder="1" applyAlignment="1">
      <alignment horizontal="center" vertical="center"/>
    </xf>
    <xf numFmtId="165" fontId="13" fillId="0" borderId="4" xfId="0" applyNumberFormat="1" applyFont="1" applyBorder="1" applyAlignment="1">
      <alignment horizontal="center" vertical="center"/>
    </xf>
    <xf numFmtId="0" fontId="14" fillId="0" borderId="5" xfId="0" applyFont="1" applyFill="1" applyBorder="1" applyAlignment="1">
      <alignment horizontal="left"/>
    </xf>
    <xf numFmtId="0" fontId="41" fillId="0" borderId="6" xfId="0" applyFont="1" applyFill="1" applyBorder="1" applyAlignment="1"/>
    <xf numFmtId="0" fontId="44" fillId="0" borderId="5" xfId="0" applyFont="1" applyFill="1" applyBorder="1" applyAlignment="1"/>
    <xf numFmtId="14" fontId="41" fillId="0" borderId="4" xfId="0" applyNumberFormat="1" applyFont="1" applyBorder="1" applyAlignment="1">
      <alignment horizontal="center"/>
    </xf>
    <xf numFmtId="164" fontId="41" fillId="0" borderId="4" xfId="0" applyNumberFormat="1" applyFont="1" applyBorder="1" applyAlignment="1">
      <alignment horizontal="center"/>
    </xf>
    <xf numFmtId="165" fontId="2" fillId="0" borderId="5" xfId="0" applyNumberFormat="1" applyFont="1" applyBorder="1" applyAlignment="1">
      <alignment horizontal="center"/>
    </xf>
    <xf numFmtId="165" fontId="2" fillId="0" borderId="4" xfId="0" applyNumberFormat="1" applyFont="1" applyBorder="1" applyAlignment="1">
      <alignment horizontal="center"/>
    </xf>
    <xf numFmtId="166" fontId="42" fillId="0" borderId="4" xfId="0" applyNumberFormat="1" applyFont="1" applyBorder="1" applyAlignment="1">
      <alignment horizontal="center"/>
    </xf>
    <xf numFmtId="166" fontId="14" fillId="0" borderId="4" xfId="0" applyNumberFormat="1" applyFont="1" applyBorder="1" applyAlignment="1">
      <alignment horizontal="center"/>
    </xf>
    <xf numFmtId="0" fontId="28" fillId="0" borderId="0" xfId="1" applyFont="1" applyAlignment="1">
      <alignment horizontal="center"/>
    </xf>
    <xf numFmtId="0" fontId="3" fillId="0" borderId="0" xfId="1" applyFont="1" applyAlignment="1">
      <alignment horizontal="left" vertical="center"/>
    </xf>
    <xf numFmtId="1" fontId="20" fillId="0" borderId="0" xfId="0" applyNumberFormat="1" applyFont="1" applyBorder="1" applyAlignment="1">
      <alignment horizontal="left"/>
    </xf>
    <xf numFmtId="3" fontId="3" fillId="0" borderId="0" xfId="1" applyNumberFormat="1" applyFont="1" applyAlignment="1">
      <alignment horizontal="left" vertical="center"/>
    </xf>
    <xf numFmtId="165" fontId="27" fillId="0" borderId="4" xfId="0" applyNumberFormat="1" applyFont="1" applyBorder="1" applyAlignment="1">
      <alignment horizontal="center" vertical="center"/>
    </xf>
    <xf numFmtId="0" fontId="27" fillId="0" borderId="4" xfId="0" applyFont="1" applyBorder="1" applyAlignment="1">
      <alignment horizontal="center"/>
    </xf>
    <xf numFmtId="0" fontId="27" fillId="0" borderId="6" xfId="0" applyFont="1" applyFill="1" applyBorder="1" applyAlignment="1"/>
    <xf numFmtId="0" fontId="46" fillId="0" borderId="5" xfId="0" applyFont="1" applyFill="1" applyBorder="1" applyAlignment="1"/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left"/>
    </xf>
    <xf numFmtId="0" fontId="0" fillId="0" borderId="0" xfId="0" applyAlignment="1">
      <alignment horizontal="left"/>
    </xf>
    <xf numFmtId="0" fontId="28" fillId="0" borderId="0" xfId="0" applyFont="1" applyAlignment="1">
      <alignment horizontal="center"/>
    </xf>
    <xf numFmtId="0" fontId="29" fillId="0" borderId="0" xfId="0" applyFont="1" applyAlignment="1"/>
    <xf numFmtId="0" fontId="45" fillId="0" borderId="0" xfId="0" applyFont="1" applyBorder="1" applyAlignment="1">
      <alignment horizontal="left"/>
    </xf>
    <xf numFmtId="0" fontId="3" fillId="2" borderId="6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45" fillId="0" borderId="10" xfId="0" applyFont="1" applyBorder="1" applyAlignment="1">
      <alignment horizontal="left"/>
    </xf>
    <xf numFmtId="0" fontId="43" fillId="0" borderId="0" xfId="1" applyFont="1" applyAlignment="1">
      <alignment horizontal="center" wrapText="1"/>
    </xf>
    <xf numFmtId="0" fontId="43" fillId="0" borderId="0" xfId="1" applyFont="1" applyAlignment="1">
      <alignment horizontal="center"/>
    </xf>
    <xf numFmtId="0" fontId="28" fillId="0" borderId="0" xfId="1" applyFont="1" applyAlignment="1">
      <alignment horizontal="center"/>
    </xf>
    <xf numFmtId="0" fontId="12" fillId="0" borderId="0" xfId="0" applyFont="1" applyAlignment="1">
      <alignment horizontal="left" vertical="center"/>
    </xf>
    <xf numFmtId="0" fontId="3" fillId="0" borderId="0" xfId="1" applyFont="1" applyAlignment="1">
      <alignment horizontal="left" vertical="center"/>
    </xf>
    <xf numFmtId="0" fontId="14" fillId="0" borderId="6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</cellXfs>
  <cellStyles count="6">
    <cellStyle name="Normal" xfId="0" builtinId="0"/>
    <cellStyle name="Normal 2" xfId="2"/>
    <cellStyle name="Normal 2 2" xfId="3"/>
    <cellStyle name="Normal 3" xfId="1"/>
    <cellStyle name="Normal 3 2" xfId="5"/>
    <cellStyle name="Normal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36"/>
  <sheetViews>
    <sheetView workbookViewId="0">
      <selection activeCell="Q63" sqref="Q63"/>
    </sheetView>
  </sheetViews>
  <sheetFormatPr defaultRowHeight="15.75"/>
  <cols>
    <col min="1" max="1" width="4.85546875" style="47" customWidth="1"/>
    <col min="2" max="2" width="9.85546875" style="49" customWidth="1"/>
    <col min="3" max="3" width="20.5703125" style="47" customWidth="1"/>
    <col min="4" max="4" width="8.7109375" style="50" customWidth="1"/>
    <col min="5" max="5" width="5.28515625" style="51" customWidth="1"/>
    <col min="6" max="6" width="5.28515625" style="52" customWidth="1"/>
    <col min="7" max="7" width="5.28515625" style="53" customWidth="1"/>
    <col min="8" max="9" width="5.28515625" style="54" customWidth="1"/>
    <col min="10" max="10" width="5.28515625" style="47" customWidth="1"/>
    <col min="11" max="12" width="5.28515625" style="55" customWidth="1"/>
    <col min="13" max="13" width="5.28515625" style="47" customWidth="1"/>
    <col min="14" max="15" width="5.28515625" style="55" customWidth="1"/>
    <col min="16" max="16" width="5.28515625" style="47" customWidth="1"/>
    <col min="17" max="18" width="5.28515625" style="55" customWidth="1"/>
    <col min="19" max="19" width="5.28515625" style="47" customWidth="1"/>
    <col min="20" max="20" width="5.28515625" style="51" customWidth="1"/>
    <col min="21" max="21" width="5.28515625" style="52" customWidth="1"/>
    <col min="22" max="22" width="5.28515625" style="53" customWidth="1"/>
    <col min="23" max="24" width="5.28515625" style="54" customWidth="1"/>
    <col min="25" max="25" width="5.28515625" style="47" customWidth="1"/>
    <col min="26" max="27" width="5.28515625" style="55" customWidth="1"/>
    <col min="28" max="28" width="5.28515625" style="47" customWidth="1"/>
    <col min="29" max="238" width="9.140625" style="47"/>
    <col min="239" max="239" width="4.42578125" style="47" customWidth="1"/>
    <col min="240" max="240" width="15.7109375" style="47" customWidth="1"/>
    <col min="241" max="241" width="24.140625" style="47" customWidth="1"/>
    <col min="242" max="242" width="8.7109375" style="47" customWidth="1"/>
    <col min="243" max="244" width="4.85546875" style="47" customWidth="1"/>
    <col min="245" max="245" width="5.42578125" style="47" customWidth="1"/>
    <col min="246" max="246" width="4.7109375" style="47" customWidth="1"/>
    <col min="247" max="247" width="4.5703125" style="47" customWidth="1"/>
    <col min="248" max="250" width="4.7109375" style="47" customWidth="1"/>
    <col min="251" max="251" width="4.5703125" style="47" customWidth="1"/>
    <col min="252" max="252" width="4.42578125" style="47" customWidth="1"/>
    <col min="253" max="253" width="4.28515625" style="47" customWidth="1"/>
    <col min="254" max="254" width="4.5703125" style="47" customWidth="1"/>
    <col min="255" max="255" width="4.42578125" style="47" customWidth="1"/>
    <col min="256" max="257" width="4.5703125" style="47" customWidth="1"/>
    <col min="258" max="258" width="4.28515625" style="47" customWidth="1"/>
    <col min="259" max="259" width="4.140625" style="47" customWidth="1"/>
    <col min="260" max="260" width="4.28515625" style="47" customWidth="1"/>
    <col min="261" max="494" width="9.140625" style="47"/>
    <col min="495" max="495" width="4.42578125" style="47" customWidth="1"/>
    <col min="496" max="496" width="15.7109375" style="47" customWidth="1"/>
    <col min="497" max="497" width="24.140625" style="47" customWidth="1"/>
    <col min="498" max="498" width="8.7109375" style="47" customWidth="1"/>
    <col min="499" max="500" width="4.85546875" style="47" customWidth="1"/>
    <col min="501" max="501" width="5.42578125" style="47" customWidth="1"/>
    <col min="502" max="502" width="4.7109375" style="47" customWidth="1"/>
    <col min="503" max="503" width="4.5703125" style="47" customWidth="1"/>
    <col min="504" max="506" width="4.7109375" style="47" customWidth="1"/>
    <col min="507" max="507" width="4.5703125" style="47" customWidth="1"/>
    <col min="508" max="508" width="4.42578125" style="47" customWidth="1"/>
    <col min="509" max="509" width="4.28515625" style="47" customWidth="1"/>
    <col min="510" max="510" width="4.5703125" style="47" customWidth="1"/>
    <col min="511" max="511" width="4.42578125" style="47" customWidth="1"/>
    <col min="512" max="513" width="4.5703125" style="47" customWidth="1"/>
    <col min="514" max="514" width="4.28515625" style="47" customWidth="1"/>
    <col min="515" max="515" width="4.140625" style="47" customWidth="1"/>
    <col min="516" max="516" width="4.28515625" style="47" customWidth="1"/>
    <col min="517" max="750" width="9.140625" style="47"/>
    <col min="751" max="751" width="4.42578125" style="47" customWidth="1"/>
    <col min="752" max="752" width="15.7109375" style="47" customWidth="1"/>
    <col min="753" max="753" width="24.140625" style="47" customWidth="1"/>
    <col min="754" max="754" width="8.7109375" style="47" customWidth="1"/>
    <col min="755" max="756" width="4.85546875" style="47" customWidth="1"/>
    <col min="757" max="757" width="5.42578125" style="47" customWidth="1"/>
    <col min="758" max="758" width="4.7109375" style="47" customWidth="1"/>
    <col min="759" max="759" width="4.5703125" style="47" customWidth="1"/>
    <col min="760" max="762" width="4.7109375" style="47" customWidth="1"/>
    <col min="763" max="763" width="4.5703125" style="47" customWidth="1"/>
    <col min="764" max="764" width="4.42578125" style="47" customWidth="1"/>
    <col min="765" max="765" width="4.28515625" style="47" customWidth="1"/>
    <col min="766" max="766" width="4.5703125" style="47" customWidth="1"/>
    <col min="767" max="767" width="4.42578125" style="47" customWidth="1"/>
    <col min="768" max="769" width="4.5703125" style="47" customWidth="1"/>
    <col min="770" max="770" width="4.28515625" style="47" customWidth="1"/>
    <col min="771" max="771" width="4.140625" style="47" customWidth="1"/>
    <col min="772" max="772" width="4.28515625" style="47" customWidth="1"/>
    <col min="773" max="1006" width="9.140625" style="47"/>
    <col min="1007" max="1007" width="4.42578125" style="47" customWidth="1"/>
    <col min="1008" max="1008" width="15.7109375" style="47" customWidth="1"/>
    <col min="1009" max="1009" width="24.140625" style="47" customWidth="1"/>
    <col min="1010" max="1010" width="8.7109375" style="47" customWidth="1"/>
    <col min="1011" max="1012" width="4.85546875" style="47" customWidth="1"/>
    <col min="1013" max="1013" width="5.42578125" style="47" customWidth="1"/>
    <col min="1014" max="1014" width="4.7109375" style="47" customWidth="1"/>
    <col min="1015" max="1015" width="4.5703125" style="47" customWidth="1"/>
    <col min="1016" max="1018" width="4.7109375" style="47" customWidth="1"/>
    <col min="1019" max="1019" width="4.5703125" style="47" customWidth="1"/>
    <col min="1020" max="1020" width="4.42578125" style="47" customWidth="1"/>
    <col min="1021" max="1021" width="4.28515625" style="47" customWidth="1"/>
    <col min="1022" max="1022" width="4.5703125" style="47" customWidth="1"/>
    <col min="1023" max="1023" width="4.42578125" style="47" customWidth="1"/>
    <col min="1024" max="1025" width="4.5703125" style="47" customWidth="1"/>
    <col min="1026" max="1026" width="4.28515625" style="47" customWidth="1"/>
    <col min="1027" max="1027" width="4.140625" style="47" customWidth="1"/>
    <col min="1028" max="1028" width="4.28515625" style="47" customWidth="1"/>
    <col min="1029" max="1262" width="9.140625" style="47"/>
    <col min="1263" max="1263" width="4.42578125" style="47" customWidth="1"/>
    <col min="1264" max="1264" width="15.7109375" style="47" customWidth="1"/>
    <col min="1265" max="1265" width="24.140625" style="47" customWidth="1"/>
    <col min="1266" max="1266" width="8.7109375" style="47" customWidth="1"/>
    <col min="1267" max="1268" width="4.85546875" style="47" customWidth="1"/>
    <col min="1269" max="1269" width="5.42578125" style="47" customWidth="1"/>
    <col min="1270" max="1270" width="4.7109375" style="47" customWidth="1"/>
    <col min="1271" max="1271" width="4.5703125" style="47" customWidth="1"/>
    <col min="1272" max="1274" width="4.7109375" style="47" customWidth="1"/>
    <col min="1275" max="1275" width="4.5703125" style="47" customWidth="1"/>
    <col min="1276" max="1276" width="4.42578125" style="47" customWidth="1"/>
    <col min="1277" max="1277" width="4.28515625" style="47" customWidth="1"/>
    <col min="1278" max="1278" width="4.5703125" style="47" customWidth="1"/>
    <col min="1279" max="1279" width="4.42578125" style="47" customWidth="1"/>
    <col min="1280" max="1281" width="4.5703125" style="47" customWidth="1"/>
    <col min="1282" max="1282" width="4.28515625" style="47" customWidth="1"/>
    <col min="1283" max="1283" width="4.140625" style="47" customWidth="1"/>
    <col min="1284" max="1284" width="4.28515625" style="47" customWidth="1"/>
    <col min="1285" max="1518" width="9.140625" style="47"/>
    <col min="1519" max="1519" width="4.42578125" style="47" customWidth="1"/>
    <col min="1520" max="1520" width="15.7109375" style="47" customWidth="1"/>
    <col min="1521" max="1521" width="24.140625" style="47" customWidth="1"/>
    <col min="1522" max="1522" width="8.7109375" style="47" customWidth="1"/>
    <col min="1523" max="1524" width="4.85546875" style="47" customWidth="1"/>
    <col min="1525" max="1525" width="5.42578125" style="47" customWidth="1"/>
    <col min="1526" max="1526" width="4.7109375" style="47" customWidth="1"/>
    <col min="1527" max="1527" width="4.5703125" style="47" customWidth="1"/>
    <col min="1528" max="1530" width="4.7109375" style="47" customWidth="1"/>
    <col min="1531" max="1531" width="4.5703125" style="47" customWidth="1"/>
    <col min="1532" max="1532" width="4.42578125" style="47" customWidth="1"/>
    <col min="1533" max="1533" width="4.28515625" style="47" customWidth="1"/>
    <col min="1534" max="1534" width="4.5703125" style="47" customWidth="1"/>
    <col min="1535" max="1535" width="4.42578125" style="47" customWidth="1"/>
    <col min="1536" max="1537" width="4.5703125" style="47" customWidth="1"/>
    <col min="1538" max="1538" width="4.28515625" style="47" customWidth="1"/>
    <col min="1539" max="1539" width="4.140625" style="47" customWidth="1"/>
    <col min="1540" max="1540" width="4.28515625" style="47" customWidth="1"/>
    <col min="1541" max="1774" width="9.140625" style="47"/>
    <col min="1775" max="1775" width="4.42578125" style="47" customWidth="1"/>
    <col min="1776" max="1776" width="15.7109375" style="47" customWidth="1"/>
    <col min="1777" max="1777" width="24.140625" style="47" customWidth="1"/>
    <col min="1778" max="1778" width="8.7109375" style="47" customWidth="1"/>
    <col min="1779" max="1780" width="4.85546875" style="47" customWidth="1"/>
    <col min="1781" max="1781" width="5.42578125" style="47" customWidth="1"/>
    <col min="1782" max="1782" width="4.7109375" style="47" customWidth="1"/>
    <col min="1783" max="1783" width="4.5703125" style="47" customWidth="1"/>
    <col min="1784" max="1786" width="4.7109375" style="47" customWidth="1"/>
    <col min="1787" max="1787" width="4.5703125" style="47" customWidth="1"/>
    <col min="1788" max="1788" width="4.42578125" style="47" customWidth="1"/>
    <col min="1789" max="1789" width="4.28515625" style="47" customWidth="1"/>
    <col min="1790" max="1790" width="4.5703125" style="47" customWidth="1"/>
    <col min="1791" max="1791" width="4.42578125" style="47" customWidth="1"/>
    <col min="1792" max="1793" width="4.5703125" style="47" customWidth="1"/>
    <col min="1794" max="1794" width="4.28515625" style="47" customWidth="1"/>
    <col min="1795" max="1795" width="4.140625" style="47" customWidth="1"/>
    <col min="1796" max="1796" width="4.28515625" style="47" customWidth="1"/>
    <col min="1797" max="2030" width="9.140625" style="47"/>
    <col min="2031" max="2031" width="4.42578125" style="47" customWidth="1"/>
    <col min="2032" max="2032" width="15.7109375" style="47" customWidth="1"/>
    <col min="2033" max="2033" width="24.140625" style="47" customWidth="1"/>
    <col min="2034" max="2034" width="8.7109375" style="47" customWidth="1"/>
    <col min="2035" max="2036" width="4.85546875" style="47" customWidth="1"/>
    <col min="2037" max="2037" width="5.42578125" style="47" customWidth="1"/>
    <col min="2038" max="2038" width="4.7109375" style="47" customWidth="1"/>
    <col min="2039" max="2039" width="4.5703125" style="47" customWidth="1"/>
    <col min="2040" max="2042" width="4.7109375" style="47" customWidth="1"/>
    <col min="2043" max="2043" width="4.5703125" style="47" customWidth="1"/>
    <col min="2044" max="2044" width="4.42578125" style="47" customWidth="1"/>
    <col min="2045" max="2045" width="4.28515625" style="47" customWidth="1"/>
    <col min="2046" max="2046" width="4.5703125" style="47" customWidth="1"/>
    <col min="2047" max="2047" width="4.42578125" style="47" customWidth="1"/>
    <col min="2048" max="2049" width="4.5703125" style="47" customWidth="1"/>
    <col min="2050" max="2050" width="4.28515625" style="47" customWidth="1"/>
    <col min="2051" max="2051" width="4.140625" style="47" customWidth="1"/>
    <col min="2052" max="2052" width="4.28515625" style="47" customWidth="1"/>
    <col min="2053" max="2286" width="9.140625" style="47"/>
    <col min="2287" max="2287" width="4.42578125" style="47" customWidth="1"/>
    <col min="2288" max="2288" width="15.7109375" style="47" customWidth="1"/>
    <col min="2289" max="2289" width="24.140625" style="47" customWidth="1"/>
    <col min="2290" max="2290" width="8.7109375" style="47" customWidth="1"/>
    <col min="2291" max="2292" width="4.85546875" style="47" customWidth="1"/>
    <col min="2293" max="2293" width="5.42578125" style="47" customWidth="1"/>
    <col min="2294" max="2294" width="4.7109375" style="47" customWidth="1"/>
    <col min="2295" max="2295" width="4.5703125" style="47" customWidth="1"/>
    <col min="2296" max="2298" width="4.7109375" style="47" customWidth="1"/>
    <col min="2299" max="2299" width="4.5703125" style="47" customWidth="1"/>
    <col min="2300" max="2300" width="4.42578125" style="47" customWidth="1"/>
    <col min="2301" max="2301" width="4.28515625" style="47" customWidth="1"/>
    <col min="2302" max="2302" width="4.5703125" style="47" customWidth="1"/>
    <col min="2303" max="2303" width="4.42578125" style="47" customWidth="1"/>
    <col min="2304" max="2305" width="4.5703125" style="47" customWidth="1"/>
    <col min="2306" max="2306" width="4.28515625" style="47" customWidth="1"/>
    <col min="2307" max="2307" width="4.140625" style="47" customWidth="1"/>
    <col min="2308" max="2308" width="4.28515625" style="47" customWidth="1"/>
    <col min="2309" max="2542" width="9.140625" style="47"/>
    <col min="2543" max="2543" width="4.42578125" style="47" customWidth="1"/>
    <col min="2544" max="2544" width="15.7109375" style="47" customWidth="1"/>
    <col min="2545" max="2545" width="24.140625" style="47" customWidth="1"/>
    <col min="2546" max="2546" width="8.7109375" style="47" customWidth="1"/>
    <col min="2547" max="2548" width="4.85546875" style="47" customWidth="1"/>
    <col min="2549" max="2549" width="5.42578125" style="47" customWidth="1"/>
    <col min="2550" max="2550" width="4.7109375" style="47" customWidth="1"/>
    <col min="2551" max="2551" width="4.5703125" style="47" customWidth="1"/>
    <col min="2552" max="2554" width="4.7109375" style="47" customWidth="1"/>
    <col min="2555" max="2555" width="4.5703125" style="47" customWidth="1"/>
    <col min="2556" max="2556" width="4.42578125" style="47" customWidth="1"/>
    <col min="2557" max="2557" width="4.28515625" style="47" customWidth="1"/>
    <col min="2558" max="2558" width="4.5703125" style="47" customWidth="1"/>
    <col min="2559" max="2559" width="4.42578125" style="47" customWidth="1"/>
    <col min="2560" max="2561" width="4.5703125" style="47" customWidth="1"/>
    <col min="2562" max="2562" width="4.28515625" style="47" customWidth="1"/>
    <col min="2563" max="2563" width="4.140625" style="47" customWidth="1"/>
    <col min="2564" max="2564" width="4.28515625" style="47" customWidth="1"/>
    <col min="2565" max="2798" width="9.140625" style="47"/>
    <col min="2799" max="2799" width="4.42578125" style="47" customWidth="1"/>
    <col min="2800" max="2800" width="15.7109375" style="47" customWidth="1"/>
    <col min="2801" max="2801" width="24.140625" style="47" customWidth="1"/>
    <col min="2802" max="2802" width="8.7109375" style="47" customWidth="1"/>
    <col min="2803" max="2804" width="4.85546875" style="47" customWidth="1"/>
    <col min="2805" max="2805" width="5.42578125" style="47" customWidth="1"/>
    <col min="2806" max="2806" width="4.7109375" style="47" customWidth="1"/>
    <col min="2807" max="2807" width="4.5703125" style="47" customWidth="1"/>
    <col min="2808" max="2810" width="4.7109375" style="47" customWidth="1"/>
    <col min="2811" max="2811" width="4.5703125" style="47" customWidth="1"/>
    <col min="2812" max="2812" width="4.42578125" style="47" customWidth="1"/>
    <col min="2813" max="2813" width="4.28515625" style="47" customWidth="1"/>
    <col min="2814" max="2814" width="4.5703125" style="47" customWidth="1"/>
    <col min="2815" max="2815" width="4.42578125" style="47" customWidth="1"/>
    <col min="2816" max="2817" width="4.5703125" style="47" customWidth="1"/>
    <col min="2818" max="2818" width="4.28515625" style="47" customWidth="1"/>
    <col min="2819" max="2819" width="4.140625" style="47" customWidth="1"/>
    <col min="2820" max="2820" width="4.28515625" style="47" customWidth="1"/>
    <col min="2821" max="3054" width="9.140625" style="47"/>
    <col min="3055" max="3055" width="4.42578125" style="47" customWidth="1"/>
    <col min="3056" max="3056" width="15.7109375" style="47" customWidth="1"/>
    <col min="3057" max="3057" width="24.140625" style="47" customWidth="1"/>
    <col min="3058" max="3058" width="8.7109375" style="47" customWidth="1"/>
    <col min="3059" max="3060" width="4.85546875" style="47" customWidth="1"/>
    <col min="3061" max="3061" width="5.42578125" style="47" customWidth="1"/>
    <col min="3062" max="3062" width="4.7109375" style="47" customWidth="1"/>
    <col min="3063" max="3063" width="4.5703125" style="47" customWidth="1"/>
    <col min="3064" max="3066" width="4.7109375" style="47" customWidth="1"/>
    <col min="3067" max="3067" width="4.5703125" style="47" customWidth="1"/>
    <col min="3068" max="3068" width="4.42578125" style="47" customWidth="1"/>
    <col min="3069" max="3069" width="4.28515625" style="47" customWidth="1"/>
    <col min="3070" max="3070" width="4.5703125" style="47" customWidth="1"/>
    <col min="3071" max="3071" width="4.42578125" style="47" customWidth="1"/>
    <col min="3072" max="3073" width="4.5703125" style="47" customWidth="1"/>
    <col min="3074" max="3074" width="4.28515625" style="47" customWidth="1"/>
    <col min="3075" max="3075" width="4.140625" style="47" customWidth="1"/>
    <col min="3076" max="3076" width="4.28515625" style="47" customWidth="1"/>
    <col min="3077" max="3310" width="9.140625" style="47"/>
    <col min="3311" max="3311" width="4.42578125" style="47" customWidth="1"/>
    <col min="3312" max="3312" width="15.7109375" style="47" customWidth="1"/>
    <col min="3313" max="3313" width="24.140625" style="47" customWidth="1"/>
    <col min="3314" max="3314" width="8.7109375" style="47" customWidth="1"/>
    <col min="3315" max="3316" width="4.85546875" style="47" customWidth="1"/>
    <col min="3317" max="3317" width="5.42578125" style="47" customWidth="1"/>
    <col min="3318" max="3318" width="4.7109375" style="47" customWidth="1"/>
    <col min="3319" max="3319" width="4.5703125" style="47" customWidth="1"/>
    <col min="3320" max="3322" width="4.7109375" style="47" customWidth="1"/>
    <col min="3323" max="3323" width="4.5703125" style="47" customWidth="1"/>
    <col min="3324" max="3324" width="4.42578125" style="47" customWidth="1"/>
    <col min="3325" max="3325" width="4.28515625" style="47" customWidth="1"/>
    <col min="3326" max="3326" width="4.5703125" style="47" customWidth="1"/>
    <col min="3327" max="3327" width="4.42578125" style="47" customWidth="1"/>
    <col min="3328" max="3329" width="4.5703125" style="47" customWidth="1"/>
    <col min="3330" max="3330" width="4.28515625" style="47" customWidth="1"/>
    <col min="3331" max="3331" width="4.140625" style="47" customWidth="1"/>
    <col min="3332" max="3332" width="4.28515625" style="47" customWidth="1"/>
    <col min="3333" max="3566" width="9.140625" style="47"/>
    <col min="3567" max="3567" width="4.42578125" style="47" customWidth="1"/>
    <col min="3568" max="3568" width="15.7109375" style="47" customWidth="1"/>
    <col min="3569" max="3569" width="24.140625" style="47" customWidth="1"/>
    <col min="3570" max="3570" width="8.7109375" style="47" customWidth="1"/>
    <col min="3571" max="3572" width="4.85546875" style="47" customWidth="1"/>
    <col min="3573" max="3573" width="5.42578125" style="47" customWidth="1"/>
    <col min="3574" max="3574" width="4.7109375" style="47" customWidth="1"/>
    <col min="3575" max="3575" width="4.5703125" style="47" customWidth="1"/>
    <col min="3576" max="3578" width="4.7109375" style="47" customWidth="1"/>
    <col min="3579" max="3579" width="4.5703125" style="47" customWidth="1"/>
    <col min="3580" max="3580" width="4.42578125" style="47" customWidth="1"/>
    <col min="3581" max="3581" width="4.28515625" style="47" customWidth="1"/>
    <col min="3582" max="3582" width="4.5703125" style="47" customWidth="1"/>
    <col min="3583" max="3583" width="4.42578125" style="47" customWidth="1"/>
    <col min="3584" max="3585" width="4.5703125" style="47" customWidth="1"/>
    <col min="3586" max="3586" width="4.28515625" style="47" customWidth="1"/>
    <col min="3587" max="3587" width="4.140625" style="47" customWidth="1"/>
    <col min="3588" max="3588" width="4.28515625" style="47" customWidth="1"/>
    <col min="3589" max="3822" width="9.140625" style="47"/>
    <col min="3823" max="3823" width="4.42578125" style="47" customWidth="1"/>
    <col min="3824" max="3824" width="15.7109375" style="47" customWidth="1"/>
    <col min="3825" max="3825" width="24.140625" style="47" customWidth="1"/>
    <col min="3826" max="3826" width="8.7109375" style="47" customWidth="1"/>
    <col min="3827" max="3828" width="4.85546875" style="47" customWidth="1"/>
    <col min="3829" max="3829" width="5.42578125" style="47" customWidth="1"/>
    <col min="3830" max="3830" width="4.7109375" style="47" customWidth="1"/>
    <col min="3831" max="3831" width="4.5703125" style="47" customWidth="1"/>
    <col min="3832" max="3834" width="4.7109375" style="47" customWidth="1"/>
    <col min="3835" max="3835" width="4.5703125" style="47" customWidth="1"/>
    <col min="3836" max="3836" width="4.42578125" style="47" customWidth="1"/>
    <col min="3837" max="3837" width="4.28515625" style="47" customWidth="1"/>
    <col min="3838" max="3838" width="4.5703125" style="47" customWidth="1"/>
    <col min="3839" max="3839" width="4.42578125" style="47" customWidth="1"/>
    <col min="3840" max="3841" width="4.5703125" style="47" customWidth="1"/>
    <col min="3842" max="3842" width="4.28515625" style="47" customWidth="1"/>
    <col min="3843" max="3843" width="4.140625" style="47" customWidth="1"/>
    <col min="3844" max="3844" width="4.28515625" style="47" customWidth="1"/>
    <col min="3845" max="4078" width="9.140625" style="47"/>
    <col min="4079" max="4079" width="4.42578125" style="47" customWidth="1"/>
    <col min="4080" max="4080" width="15.7109375" style="47" customWidth="1"/>
    <col min="4081" max="4081" width="24.140625" style="47" customWidth="1"/>
    <col min="4082" max="4082" width="8.7109375" style="47" customWidth="1"/>
    <col min="4083" max="4084" width="4.85546875" style="47" customWidth="1"/>
    <col min="4085" max="4085" width="5.42578125" style="47" customWidth="1"/>
    <col min="4086" max="4086" width="4.7109375" style="47" customWidth="1"/>
    <col min="4087" max="4087" width="4.5703125" style="47" customWidth="1"/>
    <col min="4088" max="4090" width="4.7109375" style="47" customWidth="1"/>
    <col min="4091" max="4091" width="4.5703125" style="47" customWidth="1"/>
    <col min="4092" max="4092" width="4.42578125" style="47" customWidth="1"/>
    <col min="4093" max="4093" width="4.28515625" style="47" customWidth="1"/>
    <col min="4094" max="4094" width="4.5703125" style="47" customWidth="1"/>
    <col min="4095" max="4095" width="4.42578125" style="47" customWidth="1"/>
    <col min="4096" max="4097" width="4.5703125" style="47" customWidth="1"/>
    <col min="4098" max="4098" width="4.28515625" style="47" customWidth="1"/>
    <col min="4099" max="4099" width="4.140625" style="47" customWidth="1"/>
    <col min="4100" max="4100" width="4.28515625" style="47" customWidth="1"/>
    <col min="4101" max="4334" width="9.140625" style="47"/>
    <col min="4335" max="4335" width="4.42578125" style="47" customWidth="1"/>
    <col min="4336" max="4336" width="15.7109375" style="47" customWidth="1"/>
    <col min="4337" max="4337" width="24.140625" style="47" customWidth="1"/>
    <col min="4338" max="4338" width="8.7109375" style="47" customWidth="1"/>
    <col min="4339" max="4340" width="4.85546875" style="47" customWidth="1"/>
    <col min="4341" max="4341" width="5.42578125" style="47" customWidth="1"/>
    <col min="4342" max="4342" width="4.7109375" style="47" customWidth="1"/>
    <col min="4343" max="4343" width="4.5703125" style="47" customWidth="1"/>
    <col min="4344" max="4346" width="4.7109375" style="47" customWidth="1"/>
    <col min="4347" max="4347" width="4.5703125" style="47" customWidth="1"/>
    <col min="4348" max="4348" width="4.42578125" style="47" customWidth="1"/>
    <col min="4349" max="4349" width="4.28515625" style="47" customWidth="1"/>
    <col min="4350" max="4350" width="4.5703125" style="47" customWidth="1"/>
    <col min="4351" max="4351" width="4.42578125" style="47" customWidth="1"/>
    <col min="4352" max="4353" width="4.5703125" style="47" customWidth="1"/>
    <col min="4354" max="4354" width="4.28515625" style="47" customWidth="1"/>
    <col min="4355" max="4355" width="4.140625" style="47" customWidth="1"/>
    <col min="4356" max="4356" width="4.28515625" style="47" customWidth="1"/>
    <col min="4357" max="4590" width="9.140625" style="47"/>
    <col min="4591" max="4591" width="4.42578125" style="47" customWidth="1"/>
    <col min="4592" max="4592" width="15.7109375" style="47" customWidth="1"/>
    <col min="4593" max="4593" width="24.140625" style="47" customWidth="1"/>
    <col min="4594" max="4594" width="8.7109375" style="47" customWidth="1"/>
    <col min="4595" max="4596" width="4.85546875" style="47" customWidth="1"/>
    <col min="4597" max="4597" width="5.42578125" style="47" customWidth="1"/>
    <col min="4598" max="4598" width="4.7109375" style="47" customWidth="1"/>
    <col min="4599" max="4599" width="4.5703125" style="47" customWidth="1"/>
    <col min="4600" max="4602" width="4.7109375" style="47" customWidth="1"/>
    <col min="4603" max="4603" width="4.5703125" style="47" customWidth="1"/>
    <col min="4604" max="4604" width="4.42578125" style="47" customWidth="1"/>
    <col min="4605" max="4605" width="4.28515625" style="47" customWidth="1"/>
    <col min="4606" max="4606" width="4.5703125" style="47" customWidth="1"/>
    <col min="4607" max="4607" width="4.42578125" style="47" customWidth="1"/>
    <col min="4608" max="4609" width="4.5703125" style="47" customWidth="1"/>
    <col min="4610" max="4610" width="4.28515625" style="47" customWidth="1"/>
    <col min="4611" max="4611" width="4.140625" style="47" customWidth="1"/>
    <col min="4612" max="4612" width="4.28515625" style="47" customWidth="1"/>
    <col min="4613" max="4846" width="9.140625" style="47"/>
    <col min="4847" max="4847" width="4.42578125" style="47" customWidth="1"/>
    <col min="4848" max="4848" width="15.7109375" style="47" customWidth="1"/>
    <col min="4849" max="4849" width="24.140625" style="47" customWidth="1"/>
    <col min="4850" max="4850" width="8.7109375" style="47" customWidth="1"/>
    <col min="4851" max="4852" width="4.85546875" style="47" customWidth="1"/>
    <col min="4853" max="4853" width="5.42578125" style="47" customWidth="1"/>
    <col min="4854" max="4854" width="4.7109375" style="47" customWidth="1"/>
    <col min="4855" max="4855" width="4.5703125" style="47" customWidth="1"/>
    <col min="4856" max="4858" width="4.7109375" style="47" customWidth="1"/>
    <col min="4859" max="4859" width="4.5703125" style="47" customWidth="1"/>
    <col min="4860" max="4860" width="4.42578125" style="47" customWidth="1"/>
    <col min="4861" max="4861" width="4.28515625" style="47" customWidth="1"/>
    <col min="4862" max="4862" width="4.5703125" style="47" customWidth="1"/>
    <col min="4863" max="4863" width="4.42578125" style="47" customWidth="1"/>
    <col min="4864" max="4865" width="4.5703125" style="47" customWidth="1"/>
    <col min="4866" max="4866" width="4.28515625" style="47" customWidth="1"/>
    <col min="4867" max="4867" width="4.140625" style="47" customWidth="1"/>
    <col min="4868" max="4868" width="4.28515625" style="47" customWidth="1"/>
    <col min="4869" max="5102" width="9.140625" style="47"/>
    <col min="5103" max="5103" width="4.42578125" style="47" customWidth="1"/>
    <col min="5104" max="5104" width="15.7109375" style="47" customWidth="1"/>
    <col min="5105" max="5105" width="24.140625" style="47" customWidth="1"/>
    <col min="5106" max="5106" width="8.7109375" style="47" customWidth="1"/>
    <col min="5107" max="5108" width="4.85546875" style="47" customWidth="1"/>
    <col min="5109" max="5109" width="5.42578125" style="47" customWidth="1"/>
    <col min="5110" max="5110" width="4.7109375" style="47" customWidth="1"/>
    <col min="5111" max="5111" width="4.5703125" style="47" customWidth="1"/>
    <col min="5112" max="5114" width="4.7109375" style="47" customWidth="1"/>
    <col min="5115" max="5115" width="4.5703125" style="47" customWidth="1"/>
    <col min="5116" max="5116" width="4.42578125" style="47" customWidth="1"/>
    <col min="5117" max="5117" width="4.28515625" style="47" customWidth="1"/>
    <col min="5118" max="5118" width="4.5703125" style="47" customWidth="1"/>
    <col min="5119" max="5119" width="4.42578125" style="47" customWidth="1"/>
    <col min="5120" max="5121" width="4.5703125" style="47" customWidth="1"/>
    <col min="5122" max="5122" width="4.28515625" style="47" customWidth="1"/>
    <col min="5123" max="5123" width="4.140625" style="47" customWidth="1"/>
    <col min="5124" max="5124" width="4.28515625" style="47" customWidth="1"/>
    <col min="5125" max="5358" width="9.140625" style="47"/>
    <col min="5359" max="5359" width="4.42578125" style="47" customWidth="1"/>
    <col min="5360" max="5360" width="15.7109375" style="47" customWidth="1"/>
    <col min="5361" max="5361" width="24.140625" style="47" customWidth="1"/>
    <col min="5362" max="5362" width="8.7109375" style="47" customWidth="1"/>
    <col min="5363" max="5364" width="4.85546875" style="47" customWidth="1"/>
    <col min="5365" max="5365" width="5.42578125" style="47" customWidth="1"/>
    <col min="5366" max="5366" width="4.7109375" style="47" customWidth="1"/>
    <col min="5367" max="5367" width="4.5703125" style="47" customWidth="1"/>
    <col min="5368" max="5370" width="4.7109375" style="47" customWidth="1"/>
    <col min="5371" max="5371" width="4.5703125" style="47" customWidth="1"/>
    <col min="5372" max="5372" width="4.42578125" style="47" customWidth="1"/>
    <col min="5373" max="5373" width="4.28515625" style="47" customWidth="1"/>
    <col min="5374" max="5374" width="4.5703125" style="47" customWidth="1"/>
    <col min="5375" max="5375" width="4.42578125" style="47" customWidth="1"/>
    <col min="5376" max="5377" width="4.5703125" style="47" customWidth="1"/>
    <col min="5378" max="5378" width="4.28515625" style="47" customWidth="1"/>
    <col min="5379" max="5379" width="4.140625" style="47" customWidth="1"/>
    <col min="5380" max="5380" width="4.28515625" style="47" customWidth="1"/>
    <col min="5381" max="5614" width="9.140625" style="47"/>
    <col min="5615" max="5615" width="4.42578125" style="47" customWidth="1"/>
    <col min="5616" max="5616" width="15.7109375" style="47" customWidth="1"/>
    <col min="5617" max="5617" width="24.140625" style="47" customWidth="1"/>
    <col min="5618" max="5618" width="8.7109375" style="47" customWidth="1"/>
    <col min="5619" max="5620" width="4.85546875" style="47" customWidth="1"/>
    <col min="5621" max="5621" width="5.42578125" style="47" customWidth="1"/>
    <col min="5622" max="5622" width="4.7109375" style="47" customWidth="1"/>
    <col min="5623" max="5623" width="4.5703125" style="47" customWidth="1"/>
    <col min="5624" max="5626" width="4.7109375" style="47" customWidth="1"/>
    <col min="5627" max="5627" width="4.5703125" style="47" customWidth="1"/>
    <col min="5628" max="5628" width="4.42578125" style="47" customWidth="1"/>
    <col min="5629" max="5629" width="4.28515625" style="47" customWidth="1"/>
    <col min="5630" max="5630" width="4.5703125" style="47" customWidth="1"/>
    <col min="5631" max="5631" width="4.42578125" style="47" customWidth="1"/>
    <col min="5632" max="5633" width="4.5703125" style="47" customWidth="1"/>
    <col min="5634" max="5634" width="4.28515625" style="47" customWidth="1"/>
    <col min="5635" max="5635" width="4.140625" style="47" customWidth="1"/>
    <col min="5636" max="5636" width="4.28515625" style="47" customWidth="1"/>
    <col min="5637" max="5870" width="9.140625" style="47"/>
    <col min="5871" max="5871" width="4.42578125" style="47" customWidth="1"/>
    <col min="5872" max="5872" width="15.7109375" style="47" customWidth="1"/>
    <col min="5873" max="5873" width="24.140625" style="47" customWidth="1"/>
    <col min="5874" max="5874" width="8.7109375" style="47" customWidth="1"/>
    <col min="5875" max="5876" width="4.85546875" style="47" customWidth="1"/>
    <col min="5877" max="5877" width="5.42578125" style="47" customWidth="1"/>
    <col min="5878" max="5878" width="4.7109375" style="47" customWidth="1"/>
    <col min="5879" max="5879" width="4.5703125" style="47" customWidth="1"/>
    <col min="5880" max="5882" width="4.7109375" style="47" customWidth="1"/>
    <col min="5883" max="5883" width="4.5703125" style="47" customWidth="1"/>
    <col min="5884" max="5884" width="4.42578125" style="47" customWidth="1"/>
    <col min="5885" max="5885" width="4.28515625" style="47" customWidth="1"/>
    <col min="5886" max="5886" width="4.5703125" style="47" customWidth="1"/>
    <col min="5887" max="5887" width="4.42578125" style="47" customWidth="1"/>
    <col min="5888" max="5889" width="4.5703125" style="47" customWidth="1"/>
    <col min="5890" max="5890" width="4.28515625" style="47" customWidth="1"/>
    <col min="5891" max="5891" width="4.140625" style="47" customWidth="1"/>
    <col min="5892" max="5892" width="4.28515625" style="47" customWidth="1"/>
    <col min="5893" max="6126" width="9.140625" style="47"/>
    <col min="6127" max="6127" width="4.42578125" style="47" customWidth="1"/>
    <col min="6128" max="6128" width="15.7109375" style="47" customWidth="1"/>
    <col min="6129" max="6129" width="24.140625" style="47" customWidth="1"/>
    <col min="6130" max="6130" width="8.7109375" style="47" customWidth="1"/>
    <col min="6131" max="6132" width="4.85546875" style="47" customWidth="1"/>
    <col min="6133" max="6133" width="5.42578125" style="47" customWidth="1"/>
    <col min="6134" max="6134" width="4.7109375" style="47" customWidth="1"/>
    <col min="6135" max="6135" width="4.5703125" style="47" customWidth="1"/>
    <col min="6136" max="6138" width="4.7109375" style="47" customWidth="1"/>
    <col min="6139" max="6139" width="4.5703125" style="47" customWidth="1"/>
    <col min="6140" max="6140" width="4.42578125" style="47" customWidth="1"/>
    <col min="6141" max="6141" width="4.28515625" style="47" customWidth="1"/>
    <col min="6142" max="6142" width="4.5703125" style="47" customWidth="1"/>
    <col min="6143" max="6143" width="4.42578125" style="47" customWidth="1"/>
    <col min="6144" max="6145" width="4.5703125" style="47" customWidth="1"/>
    <col min="6146" max="6146" width="4.28515625" style="47" customWidth="1"/>
    <col min="6147" max="6147" width="4.140625" style="47" customWidth="1"/>
    <col min="6148" max="6148" width="4.28515625" style="47" customWidth="1"/>
    <col min="6149" max="6382" width="9.140625" style="47"/>
    <col min="6383" max="6383" width="4.42578125" style="47" customWidth="1"/>
    <col min="6384" max="6384" width="15.7109375" style="47" customWidth="1"/>
    <col min="6385" max="6385" width="24.140625" style="47" customWidth="1"/>
    <col min="6386" max="6386" width="8.7109375" style="47" customWidth="1"/>
    <col min="6387" max="6388" width="4.85546875" style="47" customWidth="1"/>
    <col min="6389" max="6389" width="5.42578125" style="47" customWidth="1"/>
    <col min="6390" max="6390" width="4.7109375" style="47" customWidth="1"/>
    <col min="6391" max="6391" width="4.5703125" style="47" customWidth="1"/>
    <col min="6392" max="6394" width="4.7109375" style="47" customWidth="1"/>
    <col min="6395" max="6395" width="4.5703125" style="47" customWidth="1"/>
    <col min="6396" max="6396" width="4.42578125" style="47" customWidth="1"/>
    <col min="6397" max="6397" width="4.28515625" style="47" customWidth="1"/>
    <col min="6398" max="6398" width="4.5703125" style="47" customWidth="1"/>
    <col min="6399" max="6399" width="4.42578125" style="47" customWidth="1"/>
    <col min="6400" max="6401" width="4.5703125" style="47" customWidth="1"/>
    <col min="6402" max="6402" width="4.28515625" style="47" customWidth="1"/>
    <col min="6403" max="6403" width="4.140625" style="47" customWidth="1"/>
    <col min="6404" max="6404" width="4.28515625" style="47" customWidth="1"/>
    <col min="6405" max="6638" width="9.140625" style="47"/>
    <col min="6639" max="6639" width="4.42578125" style="47" customWidth="1"/>
    <col min="6640" max="6640" width="15.7109375" style="47" customWidth="1"/>
    <col min="6641" max="6641" width="24.140625" style="47" customWidth="1"/>
    <col min="6642" max="6642" width="8.7109375" style="47" customWidth="1"/>
    <col min="6643" max="6644" width="4.85546875" style="47" customWidth="1"/>
    <col min="6645" max="6645" width="5.42578125" style="47" customWidth="1"/>
    <col min="6646" max="6646" width="4.7109375" style="47" customWidth="1"/>
    <col min="6647" max="6647" width="4.5703125" style="47" customWidth="1"/>
    <col min="6648" max="6650" width="4.7109375" style="47" customWidth="1"/>
    <col min="6651" max="6651" width="4.5703125" style="47" customWidth="1"/>
    <col min="6652" max="6652" width="4.42578125" style="47" customWidth="1"/>
    <col min="6653" max="6653" width="4.28515625" style="47" customWidth="1"/>
    <col min="6654" max="6654" width="4.5703125" style="47" customWidth="1"/>
    <col min="6655" max="6655" width="4.42578125" style="47" customWidth="1"/>
    <col min="6656" max="6657" width="4.5703125" style="47" customWidth="1"/>
    <col min="6658" max="6658" width="4.28515625" style="47" customWidth="1"/>
    <col min="6659" max="6659" width="4.140625" style="47" customWidth="1"/>
    <col min="6660" max="6660" width="4.28515625" style="47" customWidth="1"/>
    <col min="6661" max="6894" width="9.140625" style="47"/>
    <col min="6895" max="6895" width="4.42578125" style="47" customWidth="1"/>
    <col min="6896" max="6896" width="15.7109375" style="47" customWidth="1"/>
    <col min="6897" max="6897" width="24.140625" style="47" customWidth="1"/>
    <col min="6898" max="6898" width="8.7109375" style="47" customWidth="1"/>
    <col min="6899" max="6900" width="4.85546875" style="47" customWidth="1"/>
    <col min="6901" max="6901" width="5.42578125" style="47" customWidth="1"/>
    <col min="6902" max="6902" width="4.7109375" style="47" customWidth="1"/>
    <col min="6903" max="6903" width="4.5703125" style="47" customWidth="1"/>
    <col min="6904" max="6906" width="4.7109375" style="47" customWidth="1"/>
    <col min="6907" max="6907" width="4.5703125" style="47" customWidth="1"/>
    <col min="6908" max="6908" width="4.42578125" style="47" customWidth="1"/>
    <col min="6909" max="6909" width="4.28515625" style="47" customWidth="1"/>
    <col min="6910" max="6910" width="4.5703125" style="47" customWidth="1"/>
    <col min="6911" max="6911" width="4.42578125" style="47" customWidth="1"/>
    <col min="6912" max="6913" width="4.5703125" style="47" customWidth="1"/>
    <col min="6914" max="6914" width="4.28515625" style="47" customWidth="1"/>
    <col min="6915" max="6915" width="4.140625" style="47" customWidth="1"/>
    <col min="6916" max="6916" width="4.28515625" style="47" customWidth="1"/>
    <col min="6917" max="7150" width="9.140625" style="47"/>
    <col min="7151" max="7151" width="4.42578125" style="47" customWidth="1"/>
    <col min="7152" max="7152" width="15.7109375" style="47" customWidth="1"/>
    <col min="7153" max="7153" width="24.140625" style="47" customWidth="1"/>
    <col min="7154" max="7154" width="8.7109375" style="47" customWidth="1"/>
    <col min="7155" max="7156" width="4.85546875" style="47" customWidth="1"/>
    <col min="7157" max="7157" width="5.42578125" style="47" customWidth="1"/>
    <col min="7158" max="7158" width="4.7109375" style="47" customWidth="1"/>
    <col min="7159" max="7159" width="4.5703125" style="47" customWidth="1"/>
    <col min="7160" max="7162" width="4.7109375" style="47" customWidth="1"/>
    <col min="7163" max="7163" width="4.5703125" style="47" customWidth="1"/>
    <col min="7164" max="7164" width="4.42578125" style="47" customWidth="1"/>
    <col min="7165" max="7165" width="4.28515625" style="47" customWidth="1"/>
    <col min="7166" max="7166" width="4.5703125" style="47" customWidth="1"/>
    <col min="7167" max="7167" width="4.42578125" style="47" customWidth="1"/>
    <col min="7168" max="7169" width="4.5703125" style="47" customWidth="1"/>
    <col min="7170" max="7170" width="4.28515625" style="47" customWidth="1"/>
    <col min="7171" max="7171" width="4.140625" style="47" customWidth="1"/>
    <col min="7172" max="7172" width="4.28515625" style="47" customWidth="1"/>
    <col min="7173" max="7406" width="9.140625" style="47"/>
    <col min="7407" max="7407" width="4.42578125" style="47" customWidth="1"/>
    <col min="7408" max="7408" width="15.7109375" style="47" customWidth="1"/>
    <col min="7409" max="7409" width="24.140625" style="47" customWidth="1"/>
    <col min="7410" max="7410" width="8.7109375" style="47" customWidth="1"/>
    <col min="7411" max="7412" width="4.85546875" style="47" customWidth="1"/>
    <col min="7413" max="7413" width="5.42578125" style="47" customWidth="1"/>
    <col min="7414" max="7414" width="4.7109375" style="47" customWidth="1"/>
    <col min="7415" max="7415" width="4.5703125" style="47" customWidth="1"/>
    <col min="7416" max="7418" width="4.7109375" style="47" customWidth="1"/>
    <col min="7419" max="7419" width="4.5703125" style="47" customWidth="1"/>
    <col min="7420" max="7420" width="4.42578125" style="47" customWidth="1"/>
    <col min="7421" max="7421" width="4.28515625" style="47" customWidth="1"/>
    <col min="7422" max="7422" width="4.5703125" style="47" customWidth="1"/>
    <col min="7423" max="7423" width="4.42578125" style="47" customWidth="1"/>
    <col min="7424" max="7425" width="4.5703125" style="47" customWidth="1"/>
    <col min="7426" max="7426" width="4.28515625" style="47" customWidth="1"/>
    <col min="7427" max="7427" width="4.140625" style="47" customWidth="1"/>
    <col min="7428" max="7428" width="4.28515625" style="47" customWidth="1"/>
    <col min="7429" max="7662" width="9.140625" style="47"/>
    <col min="7663" max="7663" width="4.42578125" style="47" customWidth="1"/>
    <col min="7664" max="7664" width="15.7109375" style="47" customWidth="1"/>
    <col min="7665" max="7665" width="24.140625" style="47" customWidth="1"/>
    <col min="7666" max="7666" width="8.7109375" style="47" customWidth="1"/>
    <col min="7667" max="7668" width="4.85546875" style="47" customWidth="1"/>
    <col min="7669" max="7669" width="5.42578125" style="47" customWidth="1"/>
    <col min="7670" max="7670" width="4.7109375" style="47" customWidth="1"/>
    <col min="7671" max="7671" width="4.5703125" style="47" customWidth="1"/>
    <col min="7672" max="7674" width="4.7109375" style="47" customWidth="1"/>
    <col min="7675" max="7675" width="4.5703125" style="47" customWidth="1"/>
    <col min="7676" max="7676" width="4.42578125" style="47" customWidth="1"/>
    <col min="7677" max="7677" width="4.28515625" style="47" customWidth="1"/>
    <col min="7678" max="7678" width="4.5703125" style="47" customWidth="1"/>
    <col min="7679" max="7679" width="4.42578125" style="47" customWidth="1"/>
    <col min="7680" max="7681" width="4.5703125" style="47" customWidth="1"/>
    <col min="7682" max="7682" width="4.28515625" style="47" customWidth="1"/>
    <col min="7683" max="7683" width="4.140625" style="47" customWidth="1"/>
    <col min="7684" max="7684" width="4.28515625" style="47" customWidth="1"/>
    <col min="7685" max="7918" width="9.140625" style="47"/>
    <col min="7919" max="7919" width="4.42578125" style="47" customWidth="1"/>
    <col min="7920" max="7920" width="15.7109375" style="47" customWidth="1"/>
    <col min="7921" max="7921" width="24.140625" style="47" customWidth="1"/>
    <col min="7922" max="7922" width="8.7109375" style="47" customWidth="1"/>
    <col min="7923" max="7924" width="4.85546875" style="47" customWidth="1"/>
    <col min="7925" max="7925" width="5.42578125" style="47" customWidth="1"/>
    <col min="7926" max="7926" width="4.7109375" style="47" customWidth="1"/>
    <col min="7927" max="7927" width="4.5703125" style="47" customWidth="1"/>
    <col min="7928" max="7930" width="4.7109375" style="47" customWidth="1"/>
    <col min="7931" max="7931" width="4.5703125" style="47" customWidth="1"/>
    <col min="7932" max="7932" width="4.42578125" style="47" customWidth="1"/>
    <col min="7933" max="7933" width="4.28515625" style="47" customWidth="1"/>
    <col min="7934" max="7934" width="4.5703125" style="47" customWidth="1"/>
    <col min="7935" max="7935" width="4.42578125" style="47" customWidth="1"/>
    <col min="7936" max="7937" width="4.5703125" style="47" customWidth="1"/>
    <col min="7938" max="7938" width="4.28515625" style="47" customWidth="1"/>
    <col min="7939" max="7939" width="4.140625" style="47" customWidth="1"/>
    <col min="7940" max="7940" width="4.28515625" style="47" customWidth="1"/>
    <col min="7941" max="8174" width="9.140625" style="47"/>
    <col min="8175" max="8175" width="4.42578125" style="47" customWidth="1"/>
    <col min="8176" max="8176" width="15.7109375" style="47" customWidth="1"/>
    <col min="8177" max="8177" width="24.140625" style="47" customWidth="1"/>
    <col min="8178" max="8178" width="8.7109375" style="47" customWidth="1"/>
    <col min="8179" max="8180" width="4.85546875" style="47" customWidth="1"/>
    <col min="8181" max="8181" width="5.42578125" style="47" customWidth="1"/>
    <col min="8182" max="8182" width="4.7109375" style="47" customWidth="1"/>
    <col min="8183" max="8183" width="4.5703125" style="47" customWidth="1"/>
    <col min="8184" max="8186" width="4.7109375" style="47" customWidth="1"/>
    <col min="8187" max="8187" width="4.5703125" style="47" customWidth="1"/>
    <col min="8188" max="8188" width="4.42578125" style="47" customWidth="1"/>
    <col min="8189" max="8189" width="4.28515625" style="47" customWidth="1"/>
    <col min="8190" max="8190" width="4.5703125" style="47" customWidth="1"/>
    <col min="8191" max="8191" width="4.42578125" style="47" customWidth="1"/>
    <col min="8192" max="8193" width="4.5703125" style="47" customWidth="1"/>
    <col min="8194" max="8194" width="4.28515625" style="47" customWidth="1"/>
    <col min="8195" max="8195" width="4.140625" style="47" customWidth="1"/>
    <col min="8196" max="8196" width="4.28515625" style="47" customWidth="1"/>
    <col min="8197" max="8430" width="9.140625" style="47"/>
    <col min="8431" max="8431" width="4.42578125" style="47" customWidth="1"/>
    <col min="8432" max="8432" width="15.7109375" style="47" customWidth="1"/>
    <col min="8433" max="8433" width="24.140625" style="47" customWidth="1"/>
    <col min="8434" max="8434" width="8.7109375" style="47" customWidth="1"/>
    <col min="8435" max="8436" width="4.85546875" style="47" customWidth="1"/>
    <col min="8437" max="8437" width="5.42578125" style="47" customWidth="1"/>
    <col min="8438" max="8438" width="4.7109375" style="47" customWidth="1"/>
    <col min="8439" max="8439" width="4.5703125" style="47" customWidth="1"/>
    <col min="8440" max="8442" width="4.7109375" style="47" customWidth="1"/>
    <col min="8443" max="8443" width="4.5703125" style="47" customWidth="1"/>
    <col min="8444" max="8444" width="4.42578125" style="47" customWidth="1"/>
    <col min="8445" max="8445" width="4.28515625" style="47" customWidth="1"/>
    <col min="8446" max="8446" width="4.5703125" style="47" customWidth="1"/>
    <col min="8447" max="8447" width="4.42578125" style="47" customWidth="1"/>
    <col min="8448" max="8449" width="4.5703125" style="47" customWidth="1"/>
    <col min="8450" max="8450" width="4.28515625" style="47" customWidth="1"/>
    <col min="8451" max="8451" width="4.140625" style="47" customWidth="1"/>
    <col min="8452" max="8452" width="4.28515625" style="47" customWidth="1"/>
    <col min="8453" max="8686" width="9.140625" style="47"/>
    <col min="8687" max="8687" width="4.42578125" style="47" customWidth="1"/>
    <col min="8688" max="8688" width="15.7109375" style="47" customWidth="1"/>
    <col min="8689" max="8689" width="24.140625" style="47" customWidth="1"/>
    <col min="8690" max="8690" width="8.7109375" style="47" customWidth="1"/>
    <col min="8691" max="8692" width="4.85546875" style="47" customWidth="1"/>
    <col min="8693" max="8693" width="5.42578125" style="47" customWidth="1"/>
    <col min="8694" max="8694" width="4.7109375" style="47" customWidth="1"/>
    <col min="8695" max="8695" width="4.5703125" style="47" customWidth="1"/>
    <col min="8696" max="8698" width="4.7109375" style="47" customWidth="1"/>
    <col min="8699" max="8699" width="4.5703125" style="47" customWidth="1"/>
    <col min="8700" max="8700" width="4.42578125" style="47" customWidth="1"/>
    <col min="8701" max="8701" width="4.28515625" style="47" customWidth="1"/>
    <col min="8702" max="8702" width="4.5703125" style="47" customWidth="1"/>
    <col min="8703" max="8703" width="4.42578125" style="47" customWidth="1"/>
    <col min="8704" max="8705" width="4.5703125" style="47" customWidth="1"/>
    <col min="8706" max="8706" width="4.28515625" style="47" customWidth="1"/>
    <col min="8707" max="8707" width="4.140625" style="47" customWidth="1"/>
    <col min="8708" max="8708" width="4.28515625" style="47" customWidth="1"/>
    <col min="8709" max="8942" width="9.140625" style="47"/>
    <col min="8943" max="8943" width="4.42578125" style="47" customWidth="1"/>
    <col min="8944" max="8944" width="15.7109375" style="47" customWidth="1"/>
    <col min="8945" max="8945" width="24.140625" style="47" customWidth="1"/>
    <col min="8946" max="8946" width="8.7109375" style="47" customWidth="1"/>
    <col min="8947" max="8948" width="4.85546875" style="47" customWidth="1"/>
    <col min="8949" max="8949" width="5.42578125" style="47" customWidth="1"/>
    <col min="8950" max="8950" width="4.7109375" style="47" customWidth="1"/>
    <col min="8951" max="8951" width="4.5703125" style="47" customWidth="1"/>
    <col min="8952" max="8954" width="4.7109375" style="47" customWidth="1"/>
    <col min="8955" max="8955" width="4.5703125" style="47" customWidth="1"/>
    <col min="8956" max="8956" width="4.42578125" style="47" customWidth="1"/>
    <col min="8957" max="8957" width="4.28515625" style="47" customWidth="1"/>
    <col min="8958" max="8958" width="4.5703125" style="47" customWidth="1"/>
    <col min="8959" max="8959" width="4.42578125" style="47" customWidth="1"/>
    <col min="8960" max="8961" width="4.5703125" style="47" customWidth="1"/>
    <col min="8962" max="8962" width="4.28515625" style="47" customWidth="1"/>
    <col min="8963" max="8963" width="4.140625" style="47" customWidth="1"/>
    <col min="8964" max="8964" width="4.28515625" style="47" customWidth="1"/>
    <col min="8965" max="9198" width="9.140625" style="47"/>
    <col min="9199" max="9199" width="4.42578125" style="47" customWidth="1"/>
    <col min="9200" max="9200" width="15.7109375" style="47" customWidth="1"/>
    <col min="9201" max="9201" width="24.140625" style="47" customWidth="1"/>
    <col min="9202" max="9202" width="8.7109375" style="47" customWidth="1"/>
    <col min="9203" max="9204" width="4.85546875" style="47" customWidth="1"/>
    <col min="9205" max="9205" width="5.42578125" style="47" customWidth="1"/>
    <col min="9206" max="9206" width="4.7109375" style="47" customWidth="1"/>
    <col min="9207" max="9207" width="4.5703125" style="47" customWidth="1"/>
    <col min="9208" max="9210" width="4.7109375" style="47" customWidth="1"/>
    <col min="9211" max="9211" width="4.5703125" style="47" customWidth="1"/>
    <col min="9212" max="9212" width="4.42578125" style="47" customWidth="1"/>
    <col min="9213" max="9213" width="4.28515625" style="47" customWidth="1"/>
    <col min="9214" max="9214" width="4.5703125" style="47" customWidth="1"/>
    <col min="9215" max="9215" width="4.42578125" style="47" customWidth="1"/>
    <col min="9216" max="9217" width="4.5703125" style="47" customWidth="1"/>
    <col min="9218" max="9218" width="4.28515625" style="47" customWidth="1"/>
    <col min="9219" max="9219" width="4.140625" style="47" customWidth="1"/>
    <col min="9220" max="9220" width="4.28515625" style="47" customWidth="1"/>
    <col min="9221" max="9454" width="9.140625" style="47"/>
    <col min="9455" max="9455" width="4.42578125" style="47" customWidth="1"/>
    <col min="9456" max="9456" width="15.7109375" style="47" customWidth="1"/>
    <col min="9457" max="9457" width="24.140625" style="47" customWidth="1"/>
    <col min="9458" max="9458" width="8.7109375" style="47" customWidth="1"/>
    <col min="9459" max="9460" width="4.85546875" style="47" customWidth="1"/>
    <col min="9461" max="9461" width="5.42578125" style="47" customWidth="1"/>
    <col min="9462" max="9462" width="4.7109375" style="47" customWidth="1"/>
    <col min="9463" max="9463" width="4.5703125" style="47" customWidth="1"/>
    <col min="9464" max="9466" width="4.7109375" style="47" customWidth="1"/>
    <col min="9467" max="9467" width="4.5703125" style="47" customWidth="1"/>
    <col min="9468" max="9468" width="4.42578125" style="47" customWidth="1"/>
    <col min="9469" max="9469" width="4.28515625" style="47" customWidth="1"/>
    <col min="9470" max="9470" width="4.5703125" style="47" customWidth="1"/>
    <col min="9471" max="9471" width="4.42578125" style="47" customWidth="1"/>
    <col min="9472" max="9473" width="4.5703125" style="47" customWidth="1"/>
    <col min="9474" max="9474" width="4.28515625" style="47" customWidth="1"/>
    <col min="9475" max="9475" width="4.140625" style="47" customWidth="1"/>
    <col min="9476" max="9476" width="4.28515625" style="47" customWidth="1"/>
    <col min="9477" max="9710" width="9.140625" style="47"/>
    <col min="9711" max="9711" width="4.42578125" style="47" customWidth="1"/>
    <col min="9712" max="9712" width="15.7109375" style="47" customWidth="1"/>
    <col min="9713" max="9713" width="24.140625" style="47" customWidth="1"/>
    <col min="9714" max="9714" width="8.7109375" style="47" customWidth="1"/>
    <col min="9715" max="9716" width="4.85546875" style="47" customWidth="1"/>
    <col min="9717" max="9717" width="5.42578125" style="47" customWidth="1"/>
    <col min="9718" max="9718" width="4.7109375" style="47" customWidth="1"/>
    <col min="9719" max="9719" width="4.5703125" style="47" customWidth="1"/>
    <col min="9720" max="9722" width="4.7109375" style="47" customWidth="1"/>
    <col min="9723" max="9723" width="4.5703125" style="47" customWidth="1"/>
    <col min="9724" max="9724" width="4.42578125" style="47" customWidth="1"/>
    <col min="9725" max="9725" width="4.28515625" style="47" customWidth="1"/>
    <col min="9726" max="9726" width="4.5703125" style="47" customWidth="1"/>
    <col min="9727" max="9727" width="4.42578125" style="47" customWidth="1"/>
    <col min="9728" max="9729" width="4.5703125" style="47" customWidth="1"/>
    <col min="9730" max="9730" width="4.28515625" style="47" customWidth="1"/>
    <col min="9731" max="9731" width="4.140625" style="47" customWidth="1"/>
    <col min="9732" max="9732" width="4.28515625" style="47" customWidth="1"/>
    <col min="9733" max="9966" width="9.140625" style="47"/>
    <col min="9967" max="9967" width="4.42578125" style="47" customWidth="1"/>
    <col min="9968" max="9968" width="15.7109375" style="47" customWidth="1"/>
    <col min="9969" max="9969" width="24.140625" style="47" customWidth="1"/>
    <col min="9970" max="9970" width="8.7109375" style="47" customWidth="1"/>
    <col min="9971" max="9972" width="4.85546875" style="47" customWidth="1"/>
    <col min="9973" max="9973" width="5.42578125" style="47" customWidth="1"/>
    <col min="9974" max="9974" width="4.7109375" style="47" customWidth="1"/>
    <col min="9975" max="9975" width="4.5703125" style="47" customWidth="1"/>
    <col min="9976" max="9978" width="4.7109375" style="47" customWidth="1"/>
    <col min="9979" max="9979" width="4.5703125" style="47" customWidth="1"/>
    <col min="9980" max="9980" width="4.42578125" style="47" customWidth="1"/>
    <col min="9981" max="9981" width="4.28515625" style="47" customWidth="1"/>
    <col min="9982" max="9982" width="4.5703125" style="47" customWidth="1"/>
    <col min="9983" max="9983" width="4.42578125" style="47" customWidth="1"/>
    <col min="9984" max="9985" width="4.5703125" style="47" customWidth="1"/>
    <col min="9986" max="9986" width="4.28515625" style="47" customWidth="1"/>
    <col min="9987" max="9987" width="4.140625" style="47" customWidth="1"/>
    <col min="9988" max="9988" width="4.28515625" style="47" customWidth="1"/>
    <col min="9989" max="10222" width="9.140625" style="47"/>
    <col min="10223" max="10223" width="4.42578125" style="47" customWidth="1"/>
    <col min="10224" max="10224" width="15.7109375" style="47" customWidth="1"/>
    <col min="10225" max="10225" width="24.140625" style="47" customWidth="1"/>
    <col min="10226" max="10226" width="8.7109375" style="47" customWidth="1"/>
    <col min="10227" max="10228" width="4.85546875" style="47" customWidth="1"/>
    <col min="10229" max="10229" width="5.42578125" style="47" customWidth="1"/>
    <col min="10230" max="10230" width="4.7109375" style="47" customWidth="1"/>
    <col min="10231" max="10231" width="4.5703125" style="47" customWidth="1"/>
    <col min="10232" max="10234" width="4.7109375" style="47" customWidth="1"/>
    <col min="10235" max="10235" width="4.5703125" style="47" customWidth="1"/>
    <col min="10236" max="10236" width="4.42578125" style="47" customWidth="1"/>
    <col min="10237" max="10237" width="4.28515625" style="47" customWidth="1"/>
    <col min="10238" max="10238" width="4.5703125" style="47" customWidth="1"/>
    <col min="10239" max="10239" width="4.42578125" style="47" customWidth="1"/>
    <col min="10240" max="10241" width="4.5703125" style="47" customWidth="1"/>
    <col min="10242" max="10242" width="4.28515625" style="47" customWidth="1"/>
    <col min="10243" max="10243" width="4.140625" style="47" customWidth="1"/>
    <col min="10244" max="10244" width="4.28515625" style="47" customWidth="1"/>
    <col min="10245" max="10478" width="9.140625" style="47"/>
    <col min="10479" max="10479" width="4.42578125" style="47" customWidth="1"/>
    <col min="10480" max="10480" width="15.7109375" style="47" customWidth="1"/>
    <col min="10481" max="10481" width="24.140625" style="47" customWidth="1"/>
    <col min="10482" max="10482" width="8.7109375" style="47" customWidth="1"/>
    <col min="10483" max="10484" width="4.85546875" style="47" customWidth="1"/>
    <col min="10485" max="10485" width="5.42578125" style="47" customWidth="1"/>
    <col min="10486" max="10486" width="4.7109375" style="47" customWidth="1"/>
    <col min="10487" max="10487" width="4.5703125" style="47" customWidth="1"/>
    <col min="10488" max="10490" width="4.7109375" style="47" customWidth="1"/>
    <col min="10491" max="10491" width="4.5703125" style="47" customWidth="1"/>
    <col min="10492" max="10492" width="4.42578125" style="47" customWidth="1"/>
    <col min="10493" max="10493" width="4.28515625" style="47" customWidth="1"/>
    <col min="10494" max="10494" width="4.5703125" style="47" customWidth="1"/>
    <col min="10495" max="10495" width="4.42578125" style="47" customWidth="1"/>
    <col min="10496" max="10497" width="4.5703125" style="47" customWidth="1"/>
    <col min="10498" max="10498" width="4.28515625" style="47" customWidth="1"/>
    <col min="10499" max="10499" width="4.140625" style="47" customWidth="1"/>
    <col min="10500" max="10500" width="4.28515625" style="47" customWidth="1"/>
    <col min="10501" max="10734" width="9.140625" style="47"/>
    <col min="10735" max="10735" width="4.42578125" style="47" customWidth="1"/>
    <col min="10736" max="10736" width="15.7109375" style="47" customWidth="1"/>
    <col min="10737" max="10737" width="24.140625" style="47" customWidth="1"/>
    <col min="10738" max="10738" width="8.7109375" style="47" customWidth="1"/>
    <col min="10739" max="10740" width="4.85546875" style="47" customWidth="1"/>
    <col min="10741" max="10741" width="5.42578125" style="47" customWidth="1"/>
    <col min="10742" max="10742" width="4.7109375" style="47" customWidth="1"/>
    <col min="10743" max="10743" width="4.5703125" style="47" customWidth="1"/>
    <col min="10744" max="10746" width="4.7109375" style="47" customWidth="1"/>
    <col min="10747" max="10747" width="4.5703125" style="47" customWidth="1"/>
    <col min="10748" max="10748" width="4.42578125" style="47" customWidth="1"/>
    <col min="10749" max="10749" width="4.28515625" style="47" customWidth="1"/>
    <col min="10750" max="10750" width="4.5703125" style="47" customWidth="1"/>
    <col min="10751" max="10751" width="4.42578125" style="47" customWidth="1"/>
    <col min="10752" max="10753" width="4.5703125" style="47" customWidth="1"/>
    <col min="10754" max="10754" width="4.28515625" style="47" customWidth="1"/>
    <col min="10755" max="10755" width="4.140625" style="47" customWidth="1"/>
    <col min="10756" max="10756" width="4.28515625" style="47" customWidth="1"/>
    <col min="10757" max="10990" width="9.140625" style="47"/>
    <col min="10991" max="10991" width="4.42578125" style="47" customWidth="1"/>
    <col min="10992" max="10992" width="15.7109375" style="47" customWidth="1"/>
    <col min="10993" max="10993" width="24.140625" style="47" customWidth="1"/>
    <col min="10994" max="10994" width="8.7109375" style="47" customWidth="1"/>
    <col min="10995" max="10996" width="4.85546875" style="47" customWidth="1"/>
    <col min="10997" max="10997" width="5.42578125" style="47" customWidth="1"/>
    <col min="10998" max="10998" width="4.7109375" style="47" customWidth="1"/>
    <col min="10999" max="10999" width="4.5703125" style="47" customWidth="1"/>
    <col min="11000" max="11002" width="4.7109375" style="47" customWidth="1"/>
    <col min="11003" max="11003" width="4.5703125" style="47" customWidth="1"/>
    <col min="11004" max="11004" width="4.42578125" style="47" customWidth="1"/>
    <col min="11005" max="11005" width="4.28515625" style="47" customWidth="1"/>
    <col min="11006" max="11006" width="4.5703125" style="47" customWidth="1"/>
    <col min="11007" max="11007" width="4.42578125" style="47" customWidth="1"/>
    <col min="11008" max="11009" width="4.5703125" style="47" customWidth="1"/>
    <col min="11010" max="11010" width="4.28515625" style="47" customWidth="1"/>
    <col min="11011" max="11011" width="4.140625" style="47" customWidth="1"/>
    <col min="11012" max="11012" width="4.28515625" style="47" customWidth="1"/>
    <col min="11013" max="11246" width="9.140625" style="47"/>
    <col min="11247" max="11247" width="4.42578125" style="47" customWidth="1"/>
    <col min="11248" max="11248" width="15.7109375" style="47" customWidth="1"/>
    <col min="11249" max="11249" width="24.140625" style="47" customWidth="1"/>
    <col min="11250" max="11250" width="8.7109375" style="47" customWidth="1"/>
    <col min="11251" max="11252" width="4.85546875" style="47" customWidth="1"/>
    <col min="11253" max="11253" width="5.42578125" style="47" customWidth="1"/>
    <col min="11254" max="11254" width="4.7109375" style="47" customWidth="1"/>
    <col min="11255" max="11255" width="4.5703125" style="47" customWidth="1"/>
    <col min="11256" max="11258" width="4.7109375" style="47" customWidth="1"/>
    <col min="11259" max="11259" width="4.5703125" style="47" customWidth="1"/>
    <col min="11260" max="11260" width="4.42578125" style="47" customWidth="1"/>
    <col min="11261" max="11261" width="4.28515625" style="47" customWidth="1"/>
    <col min="11262" max="11262" width="4.5703125" style="47" customWidth="1"/>
    <col min="11263" max="11263" width="4.42578125" style="47" customWidth="1"/>
    <col min="11264" max="11265" width="4.5703125" style="47" customWidth="1"/>
    <col min="11266" max="11266" width="4.28515625" style="47" customWidth="1"/>
    <col min="11267" max="11267" width="4.140625" style="47" customWidth="1"/>
    <col min="11268" max="11268" width="4.28515625" style="47" customWidth="1"/>
    <col min="11269" max="11502" width="9.140625" style="47"/>
    <col min="11503" max="11503" width="4.42578125" style="47" customWidth="1"/>
    <col min="11504" max="11504" width="15.7109375" style="47" customWidth="1"/>
    <col min="11505" max="11505" width="24.140625" style="47" customWidth="1"/>
    <col min="11506" max="11506" width="8.7109375" style="47" customWidth="1"/>
    <col min="11507" max="11508" width="4.85546875" style="47" customWidth="1"/>
    <col min="11509" max="11509" width="5.42578125" style="47" customWidth="1"/>
    <col min="11510" max="11510" width="4.7109375" style="47" customWidth="1"/>
    <col min="11511" max="11511" width="4.5703125" style="47" customWidth="1"/>
    <col min="11512" max="11514" width="4.7109375" style="47" customWidth="1"/>
    <col min="11515" max="11515" width="4.5703125" style="47" customWidth="1"/>
    <col min="11516" max="11516" width="4.42578125" style="47" customWidth="1"/>
    <col min="11517" max="11517" width="4.28515625" style="47" customWidth="1"/>
    <col min="11518" max="11518" width="4.5703125" style="47" customWidth="1"/>
    <col min="11519" max="11519" width="4.42578125" style="47" customWidth="1"/>
    <col min="11520" max="11521" width="4.5703125" style="47" customWidth="1"/>
    <col min="11522" max="11522" width="4.28515625" style="47" customWidth="1"/>
    <col min="11523" max="11523" width="4.140625" style="47" customWidth="1"/>
    <col min="11524" max="11524" width="4.28515625" style="47" customWidth="1"/>
    <col min="11525" max="11758" width="9.140625" style="47"/>
    <col min="11759" max="11759" width="4.42578125" style="47" customWidth="1"/>
    <col min="11760" max="11760" width="15.7109375" style="47" customWidth="1"/>
    <col min="11761" max="11761" width="24.140625" style="47" customWidth="1"/>
    <col min="11762" max="11762" width="8.7109375" style="47" customWidth="1"/>
    <col min="11763" max="11764" width="4.85546875" style="47" customWidth="1"/>
    <col min="11765" max="11765" width="5.42578125" style="47" customWidth="1"/>
    <col min="11766" max="11766" width="4.7109375" style="47" customWidth="1"/>
    <col min="11767" max="11767" width="4.5703125" style="47" customWidth="1"/>
    <col min="11768" max="11770" width="4.7109375" style="47" customWidth="1"/>
    <col min="11771" max="11771" width="4.5703125" style="47" customWidth="1"/>
    <col min="11772" max="11772" width="4.42578125" style="47" customWidth="1"/>
    <col min="11773" max="11773" width="4.28515625" style="47" customWidth="1"/>
    <col min="11774" max="11774" width="4.5703125" style="47" customWidth="1"/>
    <col min="11775" max="11775" width="4.42578125" style="47" customWidth="1"/>
    <col min="11776" max="11777" width="4.5703125" style="47" customWidth="1"/>
    <col min="11778" max="11778" width="4.28515625" style="47" customWidth="1"/>
    <col min="11779" max="11779" width="4.140625" style="47" customWidth="1"/>
    <col min="11780" max="11780" width="4.28515625" style="47" customWidth="1"/>
    <col min="11781" max="12014" width="9.140625" style="47"/>
    <col min="12015" max="12015" width="4.42578125" style="47" customWidth="1"/>
    <col min="12016" max="12016" width="15.7109375" style="47" customWidth="1"/>
    <col min="12017" max="12017" width="24.140625" style="47" customWidth="1"/>
    <col min="12018" max="12018" width="8.7109375" style="47" customWidth="1"/>
    <col min="12019" max="12020" width="4.85546875" style="47" customWidth="1"/>
    <col min="12021" max="12021" width="5.42578125" style="47" customWidth="1"/>
    <col min="12022" max="12022" width="4.7109375" style="47" customWidth="1"/>
    <col min="12023" max="12023" width="4.5703125" style="47" customWidth="1"/>
    <col min="12024" max="12026" width="4.7109375" style="47" customWidth="1"/>
    <col min="12027" max="12027" width="4.5703125" style="47" customWidth="1"/>
    <col min="12028" max="12028" width="4.42578125" style="47" customWidth="1"/>
    <col min="12029" max="12029" width="4.28515625" style="47" customWidth="1"/>
    <col min="12030" max="12030" width="4.5703125" style="47" customWidth="1"/>
    <col min="12031" max="12031" width="4.42578125" style="47" customWidth="1"/>
    <col min="12032" max="12033" width="4.5703125" style="47" customWidth="1"/>
    <col min="12034" max="12034" width="4.28515625" style="47" customWidth="1"/>
    <col min="12035" max="12035" width="4.140625" style="47" customWidth="1"/>
    <col min="12036" max="12036" width="4.28515625" style="47" customWidth="1"/>
    <col min="12037" max="12270" width="9.140625" style="47"/>
    <col min="12271" max="12271" width="4.42578125" style="47" customWidth="1"/>
    <col min="12272" max="12272" width="15.7109375" style="47" customWidth="1"/>
    <col min="12273" max="12273" width="24.140625" style="47" customWidth="1"/>
    <col min="12274" max="12274" width="8.7109375" style="47" customWidth="1"/>
    <col min="12275" max="12276" width="4.85546875" style="47" customWidth="1"/>
    <col min="12277" max="12277" width="5.42578125" style="47" customWidth="1"/>
    <col min="12278" max="12278" width="4.7109375" style="47" customWidth="1"/>
    <col min="12279" max="12279" width="4.5703125" style="47" customWidth="1"/>
    <col min="12280" max="12282" width="4.7109375" style="47" customWidth="1"/>
    <col min="12283" max="12283" width="4.5703125" style="47" customWidth="1"/>
    <col min="12284" max="12284" width="4.42578125" style="47" customWidth="1"/>
    <col min="12285" max="12285" width="4.28515625" style="47" customWidth="1"/>
    <col min="12286" max="12286" width="4.5703125" style="47" customWidth="1"/>
    <col min="12287" max="12287" width="4.42578125" style="47" customWidth="1"/>
    <col min="12288" max="12289" width="4.5703125" style="47" customWidth="1"/>
    <col min="12290" max="12290" width="4.28515625" style="47" customWidth="1"/>
    <col min="12291" max="12291" width="4.140625" style="47" customWidth="1"/>
    <col min="12292" max="12292" width="4.28515625" style="47" customWidth="1"/>
    <col min="12293" max="12526" width="9.140625" style="47"/>
    <col min="12527" max="12527" width="4.42578125" style="47" customWidth="1"/>
    <col min="12528" max="12528" width="15.7109375" style="47" customWidth="1"/>
    <col min="12529" max="12529" width="24.140625" style="47" customWidth="1"/>
    <col min="12530" max="12530" width="8.7109375" style="47" customWidth="1"/>
    <col min="12531" max="12532" width="4.85546875" style="47" customWidth="1"/>
    <col min="12533" max="12533" width="5.42578125" style="47" customWidth="1"/>
    <col min="12534" max="12534" width="4.7109375" style="47" customWidth="1"/>
    <col min="12535" max="12535" width="4.5703125" style="47" customWidth="1"/>
    <col min="12536" max="12538" width="4.7109375" style="47" customWidth="1"/>
    <col min="12539" max="12539" width="4.5703125" style="47" customWidth="1"/>
    <col min="12540" max="12540" width="4.42578125" style="47" customWidth="1"/>
    <col min="12541" max="12541" width="4.28515625" style="47" customWidth="1"/>
    <col min="12542" max="12542" width="4.5703125" style="47" customWidth="1"/>
    <col min="12543" max="12543" width="4.42578125" style="47" customWidth="1"/>
    <col min="12544" max="12545" width="4.5703125" style="47" customWidth="1"/>
    <col min="12546" max="12546" width="4.28515625" style="47" customWidth="1"/>
    <col min="12547" max="12547" width="4.140625" style="47" customWidth="1"/>
    <col min="12548" max="12548" width="4.28515625" style="47" customWidth="1"/>
    <col min="12549" max="12782" width="9.140625" style="47"/>
    <col min="12783" max="12783" width="4.42578125" style="47" customWidth="1"/>
    <col min="12784" max="12784" width="15.7109375" style="47" customWidth="1"/>
    <col min="12785" max="12785" width="24.140625" style="47" customWidth="1"/>
    <col min="12786" max="12786" width="8.7109375" style="47" customWidth="1"/>
    <col min="12787" max="12788" width="4.85546875" style="47" customWidth="1"/>
    <col min="12789" max="12789" width="5.42578125" style="47" customWidth="1"/>
    <col min="12790" max="12790" width="4.7109375" style="47" customWidth="1"/>
    <col min="12791" max="12791" width="4.5703125" style="47" customWidth="1"/>
    <col min="12792" max="12794" width="4.7109375" style="47" customWidth="1"/>
    <col min="12795" max="12795" width="4.5703125" style="47" customWidth="1"/>
    <col min="12796" max="12796" width="4.42578125" style="47" customWidth="1"/>
    <col min="12797" max="12797" width="4.28515625" style="47" customWidth="1"/>
    <col min="12798" max="12798" width="4.5703125" style="47" customWidth="1"/>
    <col min="12799" max="12799" width="4.42578125" style="47" customWidth="1"/>
    <col min="12800" max="12801" width="4.5703125" style="47" customWidth="1"/>
    <col min="12802" max="12802" width="4.28515625" style="47" customWidth="1"/>
    <col min="12803" max="12803" width="4.140625" style="47" customWidth="1"/>
    <col min="12804" max="12804" width="4.28515625" style="47" customWidth="1"/>
    <col min="12805" max="13038" width="9.140625" style="47"/>
    <col min="13039" max="13039" width="4.42578125" style="47" customWidth="1"/>
    <col min="13040" max="13040" width="15.7109375" style="47" customWidth="1"/>
    <col min="13041" max="13041" width="24.140625" style="47" customWidth="1"/>
    <col min="13042" max="13042" width="8.7109375" style="47" customWidth="1"/>
    <col min="13043" max="13044" width="4.85546875" style="47" customWidth="1"/>
    <col min="13045" max="13045" width="5.42578125" style="47" customWidth="1"/>
    <col min="13046" max="13046" width="4.7109375" style="47" customWidth="1"/>
    <col min="13047" max="13047" width="4.5703125" style="47" customWidth="1"/>
    <col min="13048" max="13050" width="4.7109375" style="47" customWidth="1"/>
    <col min="13051" max="13051" width="4.5703125" style="47" customWidth="1"/>
    <col min="13052" max="13052" width="4.42578125" style="47" customWidth="1"/>
    <col min="13053" max="13053" width="4.28515625" style="47" customWidth="1"/>
    <col min="13054" max="13054" width="4.5703125" style="47" customWidth="1"/>
    <col min="13055" max="13055" width="4.42578125" style="47" customWidth="1"/>
    <col min="13056" max="13057" width="4.5703125" style="47" customWidth="1"/>
    <col min="13058" max="13058" width="4.28515625" style="47" customWidth="1"/>
    <col min="13059" max="13059" width="4.140625" style="47" customWidth="1"/>
    <col min="13060" max="13060" width="4.28515625" style="47" customWidth="1"/>
    <col min="13061" max="13294" width="9.140625" style="47"/>
    <col min="13295" max="13295" width="4.42578125" style="47" customWidth="1"/>
    <col min="13296" max="13296" width="15.7109375" style="47" customWidth="1"/>
    <col min="13297" max="13297" width="24.140625" style="47" customWidth="1"/>
    <col min="13298" max="13298" width="8.7109375" style="47" customWidth="1"/>
    <col min="13299" max="13300" width="4.85546875" style="47" customWidth="1"/>
    <col min="13301" max="13301" width="5.42578125" style="47" customWidth="1"/>
    <col min="13302" max="13302" width="4.7109375" style="47" customWidth="1"/>
    <col min="13303" max="13303" width="4.5703125" style="47" customWidth="1"/>
    <col min="13304" max="13306" width="4.7109375" style="47" customWidth="1"/>
    <col min="13307" max="13307" width="4.5703125" style="47" customWidth="1"/>
    <col min="13308" max="13308" width="4.42578125" style="47" customWidth="1"/>
    <col min="13309" max="13309" width="4.28515625" style="47" customWidth="1"/>
    <col min="13310" max="13310" width="4.5703125" style="47" customWidth="1"/>
    <col min="13311" max="13311" width="4.42578125" style="47" customWidth="1"/>
    <col min="13312" max="13313" width="4.5703125" style="47" customWidth="1"/>
    <col min="13314" max="13314" width="4.28515625" style="47" customWidth="1"/>
    <col min="13315" max="13315" width="4.140625" style="47" customWidth="1"/>
    <col min="13316" max="13316" width="4.28515625" style="47" customWidth="1"/>
    <col min="13317" max="13550" width="9.140625" style="47"/>
    <col min="13551" max="13551" width="4.42578125" style="47" customWidth="1"/>
    <col min="13552" max="13552" width="15.7109375" style="47" customWidth="1"/>
    <col min="13553" max="13553" width="24.140625" style="47" customWidth="1"/>
    <col min="13554" max="13554" width="8.7109375" style="47" customWidth="1"/>
    <col min="13555" max="13556" width="4.85546875" style="47" customWidth="1"/>
    <col min="13557" max="13557" width="5.42578125" style="47" customWidth="1"/>
    <col min="13558" max="13558" width="4.7109375" style="47" customWidth="1"/>
    <col min="13559" max="13559" width="4.5703125" style="47" customWidth="1"/>
    <col min="13560" max="13562" width="4.7109375" style="47" customWidth="1"/>
    <col min="13563" max="13563" width="4.5703125" style="47" customWidth="1"/>
    <col min="13564" max="13564" width="4.42578125" style="47" customWidth="1"/>
    <col min="13565" max="13565" width="4.28515625" style="47" customWidth="1"/>
    <col min="13566" max="13566" width="4.5703125" style="47" customWidth="1"/>
    <col min="13567" max="13567" width="4.42578125" style="47" customWidth="1"/>
    <col min="13568" max="13569" width="4.5703125" style="47" customWidth="1"/>
    <col min="13570" max="13570" width="4.28515625" style="47" customWidth="1"/>
    <col min="13571" max="13571" width="4.140625" style="47" customWidth="1"/>
    <col min="13572" max="13572" width="4.28515625" style="47" customWidth="1"/>
    <col min="13573" max="13806" width="9.140625" style="47"/>
    <col min="13807" max="13807" width="4.42578125" style="47" customWidth="1"/>
    <col min="13808" max="13808" width="15.7109375" style="47" customWidth="1"/>
    <col min="13809" max="13809" width="24.140625" style="47" customWidth="1"/>
    <col min="13810" max="13810" width="8.7109375" style="47" customWidth="1"/>
    <col min="13811" max="13812" width="4.85546875" style="47" customWidth="1"/>
    <col min="13813" max="13813" width="5.42578125" style="47" customWidth="1"/>
    <col min="13814" max="13814" width="4.7109375" style="47" customWidth="1"/>
    <col min="13815" max="13815" width="4.5703125" style="47" customWidth="1"/>
    <col min="13816" max="13818" width="4.7109375" style="47" customWidth="1"/>
    <col min="13819" max="13819" width="4.5703125" style="47" customWidth="1"/>
    <col min="13820" max="13820" width="4.42578125" style="47" customWidth="1"/>
    <col min="13821" max="13821" width="4.28515625" style="47" customWidth="1"/>
    <col min="13822" max="13822" width="4.5703125" style="47" customWidth="1"/>
    <col min="13823" max="13823" width="4.42578125" style="47" customWidth="1"/>
    <col min="13824" max="13825" width="4.5703125" style="47" customWidth="1"/>
    <col min="13826" max="13826" width="4.28515625" style="47" customWidth="1"/>
    <col min="13827" max="13827" width="4.140625" style="47" customWidth="1"/>
    <col min="13828" max="13828" width="4.28515625" style="47" customWidth="1"/>
    <col min="13829" max="14062" width="9.140625" style="47"/>
    <col min="14063" max="14063" width="4.42578125" style="47" customWidth="1"/>
    <col min="14064" max="14064" width="15.7109375" style="47" customWidth="1"/>
    <col min="14065" max="14065" width="24.140625" style="47" customWidth="1"/>
    <col min="14066" max="14066" width="8.7109375" style="47" customWidth="1"/>
    <col min="14067" max="14068" width="4.85546875" style="47" customWidth="1"/>
    <col min="14069" max="14069" width="5.42578125" style="47" customWidth="1"/>
    <col min="14070" max="14070" width="4.7109375" style="47" customWidth="1"/>
    <col min="14071" max="14071" width="4.5703125" style="47" customWidth="1"/>
    <col min="14072" max="14074" width="4.7109375" style="47" customWidth="1"/>
    <col min="14075" max="14075" width="4.5703125" style="47" customWidth="1"/>
    <col min="14076" max="14076" width="4.42578125" style="47" customWidth="1"/>
    <col min="14077" max="14077" width="4.28515625" style="47" customWidth="1"/>
    <col min="14078" max="14078" width="4.5703125" style="47" customWidth="1"/>
    <col min="14079" max="14079" width="4.42578125" style="47" customWidth="1"/>
    <col min="14080" max="14081" width="4.5703125" style="47" customWidth="1"/>
    <col min="14082" max="14082" width="4.28515625" style="47" customWidth="1"/>
    <col min="14083" max="14083" width="4.140625" style="47" customWidth="1"/>
    <col min="14084" max="14084" width="4.28515625" style="47" customWidth="1"/>
    <col min="14085" max="14318" width="9.140625" style="47"/>
    <col min="14319" max="14319" width="4.42578125" style="47" customWidth="1"/>
    <col min="14320" max="14320" width="15.7109375" style="47" customWidth="1"/>
    <col min="14321" max="14321" width="24.140625" style="47" customWidth="1"/>
    <col min="14322" max="14322" width="8.7109375" style="47" customWidth="1"/>
    <col min="14323" max="14324" width="4.85546875" style="47" customWidth="1"/>
    <col min="14325" max="14325" width="5.42578125" style="47" customWidth="1"/>
    <col min="14326" max="14326" width="4.7109375" style="47" customWidth="1"/>
    <col min="14327" max="14327" width="4.5703125" style="47" customWidth="1"/>
    <col min="14328" max="14330" width="4.7109375" style="47" customWidth="1"/>
    <col min="14331" max="14331" width="4.5703125" style="47" customWidth="1"/>
    <col min="14332" max="14332" width="4.42578125" style="47" customWidth="1"/>
    <col min="14333" max="14333" width="4.28515625" style="47" customWidth="1"/>
    <col min="14334" max="14334" width="4.5703125" style="47" customWidth="1"/>
    <col min="14335" max="14335" width="4.42578125" style="47" customWidth="1"/>
    <col min="14336" max="14337" width="4.5703125" style="47" customWidth="1"/>
    <col min="14338" max="14338" width="4.28515625" style="47" customWidth="1"/>
    <col min="14339" max="14339" width="4.140625" style="47" customWidth="1"/>
    <col min="14340" max="14340" width="4.28515625" style="47" customWidth="1"/>
    <col min="14341" max="14574" width="9.140625" style="47"/>
    <col min="14575" max="14575" width="4.42578125" style="47" customWidth="1"/>
    <col min="14576" max="14576" width="15.7109375" style="47" customWidth="1"/>
    <col min="14577" max="14577" width="24.140625" style="47" customWidth="1"/>
    <col min="14578" max="14578" width="8.7109375" style="47" customWidth="1"/>
    <col min="14579" max="14580" width="4.85546875" style="47" customWidth="1"/>
    <col min="14581" max="14581" width="5.42578125" style="47" customWidth="1"/>
    <col min="14582" max="14582" width="4.7109375" style="47" customWidth="1"/>
    <col min="14583" max="14583" width="4.5703125" style="47" customWidth="1"/>
    <col min="14584" max="14586" width="4.7109375" style="47" customWidth="1"/>
    <col min="14587" max="14587" width="4.5703125" style="47" customWidth="1"/>
    <col min="14588" max="14588" width="4.42578125" style="47" customWidth="1"/>
    <col min="14589" max="14589" width="4.28515625" style="47" customWidth="1"/>
    <col min="14590" max="14590" width="4.5703125" style="47" customWidth="1"/>
    <col min="14591" max="14591" width="4.42578125" style="47" customWidth="1"/>
    <col min="14592" max="14593" width="4.5703125" style="47" customWidth="1"/>
    <col min="14594" max="14594" width="4.28515625" style="47" customWidth="1"/>
    <col min="14595" max="14595" width="4.140625" style="47" customWidth="1"/>
    <col min="14596" max="14596" width="4.28515625" style="47" customWidth="1"/>
    <col min="14597" max="14830" width="9.140625" style="47"/>
    <col min="14831" max="14831" width="4.42578125" style="47" customWidth="1"/>
    <col min="14832" max="14832" width="15.7109375" style="47" customWidth="1"/>
    <col min="14833" max="14833" width="24.140625" style="47" customWidth="1"/>
    <col min="14834" max="14834" width="8.7109375" style="47" customWidth="1"/>
    <col min="14835" max="14836" width="4.85546875" style="47" customWidth="1"/>
    <col min="14837" max="14837" width="5.42578125" style="47" customWidth="1"/>
    <col min="14838" max="14838" width="4.7109375" style="47" customWidth="1"/>
    <col min="14839" max="14839" width="4.5703125" style="47" customWidth="1"/>
    <col min="14840" max="14842" width="4.7109375" style="47" customWidth="1"/>
    <col min="14843" max="14843" width="4.5703125" style="47" customWidth="1"/>
    <col min="14844" max="14844" width="4.42578125" style="47" customWidth="1"/>
    <col min="14845" max="14845" width="4.28515625" style="47" customWidth="1"/>
    <col min="14846" max="14846" width="4.5703125" style="47" customWidth="1"/>
    <col min="14847" max="14847" width="4.42578125" style="47" customWidth="1"/>
    <col min="14848" max="14849" width="4.5703125" style="47" customWidth="1"/>
    <col min="14850" max="14850" width="4.28515625" style="47" customWidth="1"/>
    <col min="14851" max="14851" width="4.140625" style="47" customWidth="1"/>
    <col min="14852" max="14852" width="4.28515625" style="47" customWidth="1"/>
    <col min="14853" max="15086" width="9.140625" style="47"/>
    <col min="15087" max="15087" width="4.42578125" style="47" customWidth="1"/>
    <col min="15088" max="15088" width="15.7109375" style="47" customWidth="1"/>
    <col min="15089" max="15089" width="24.140625" style="47" customWidth="1"/>
    <col min="15090" max="15090" width="8.7109375" style="47" customWidth="1"/>
    <col min="15091" max="15092" width="4.85546875" style="47" customWidth="1"/>
    <col min="15093" max="15093" width="5.42578125" style="47" customWidth="1"/>
    <col min="15094" max="15094" width="4.7109375" style="47" customWidth="1"/>
    <col min="15095" max="15095" width="4.5703125" style="47" customWidth="1"/>
    <col min="15096" max="15098" width="4.7109375" style="47" customWidth="1"/>
    <col min="15099" max="15099" width="4.5703125" style="47" customWidth="1"/>
    <col min="15100" max="15100" width="4.42578125" style="47" customWidth="1"/>
    <col min="15101" max="15101" width="4.28515625" style="47" customWidth="1"/>
    <col min="15102" max="15102" width="4.5703125" style="47" customWidth="1"/>
    <col min="15103" max="15103" width="4.42578125" style="47" customWidth="1"/>
    <col min="15104" max="15105" width="4.5703125" style="47" customWidth="1"/>
    <col min="15106" max="15106" width="4.28515625" style="47" customWidth="1"/>
    <col min="15107" max="15107" width="4.140625" style="47" customWidth="1"/>
    <col min="15108" max="15108" width="4.28515625" style="47" customWidth="1"/>
    <col min="15109" max="15342" width="9.140625" style="47"/>
    <col min="15343" max="15343" width="4.42578125" style="47" customWidth="1"/>
    <col min="15344" max="15344" width="15.7109375" style="47" customWidth="1"/>
    <col min="15345" max="15345" width="24.140625" style="47" customWidth="1"/>
    <col min="15346" max="15346" width="8.7109375" style="47" customWidth="1"/>
    <col min="15347" max="15348" width="4.85546875" style="47" customWidth="1"/>
    <col min="15349" max="15349" width="5.42578125" style="47" customWidth="1"/>
    <col min="15350" max="15350" width="4.7109375" style="47" customWidth="1"/>
    <col min="15351" max="15351" width="4.5703125" style="47" customWidth="1"/>
    <col min="15352" max="15354" width="4.7109375" style="47" customWidth="1"/>
    <col min="15355" max="15355" width="4.5703125" style="47" customWidth="1"/>
    <col min="15356" max="15356" width="4.42578125" style="47" customWidth="1"/>
    <col min="15357" max="15357" width="4.28515625" style="47" customWidth="1"/>
    <col min="15358" max="15358" width="4.5703125" style="47" customWidth="1"/>
    <col min="15359" max="15359" width="4.42578125" style="47" customWidth="1"/>
    <col min="15360" max="15361" width="4.5703125" style="47" customWidth="1"/>
    <col min="15362" max="15362" width="4.28515625" style="47" customWidth="1"/>
    <col min="15363" max="15363" width="4.140625" style="47" customWidth="1"/>
    <col min="15364" max="15364" width="4.28515625" style="47" customWidth="1"/>
    <col min="15365" max="15598" width="9.140625" style="47"/>
    <col min="15599" max="15599" width="4.42578125" style="47" customWidth="1"/>
    <col min="15600" max="15600" width="15.7109375" style="47" customWidth="1"/>
    <col min="15601" max="15601" width="24.140625" style="47" customWidth="1"/>
    <col min="15602" max="15602" width="8.7109375" style="47" customWidth="1"/>
    <col min="15603" max="15604" width="4.85546875" style="47" customWidth="1"/>
    <col min="15605" max="15605" width="5.42578125" style="47" customWidth="1"/>
    <col min="15606" max="15606" width="4.7109375" style="47" customWidth="1"/>
    <col min="15607" max="15607" width="4.5703125" style="47" customWidth="1"/>
    <col min="15608" max="15610" width="4.7109375" style="47" customWidth="1"/>
    <col min="15611" max="15611" width="4.5703125" style="47" customWidth="1"/>
    <col min="15612" max="15612" width="4.42578125" style="47" customWidth="1"/>
    <col min="15613" max="15613" width="4.28515625" style="47" customWidth="1"/>
    <col min="15614" max="15614" width="4.5703125" style="47" customWidth="1"/>
    <col min="15615" max="15615" width="4.42578125" style="47" customWidth="1"/>
    <col min="15616" max="15617" width="4.5703125" style="47" customWidth="1"/>
    <col min="15618" max="15618" width="4.28515625" style="47" customWidth="1"/>
    <col min="15619" max="15619" width="4.140625" style="47" customWidth="1"/>
    <col min="15620" max="15620" width="4.28515625" style="47" customWidth="1"/>
    <col min="15621" max="15854" width="9.140625" style="47"/>
    <col min="15855" max="15855" width="4.42578125" style="47" customWidth="1"/>
    <col min="15856" max="15856" width="15.7109375" style="47" customWidth="1"/>
    <col min="15857" max="15857" width="24.140625" style="47" customWidth="1"/>
    <col min="15858" max="15858" width="8.7109375" style="47" customWidth="1"/>
    <col min="15859" max="15860" width="4.85546875" style="47" customWidth="1"/>
    <col min="15861" max="15861" width="5.42578125" style="47" customWidth="1"/>
    <col min="15862" max="15862" width="4.7109375" style="47" customWidth="1"/>
    <col min="15863" max="15863" width="4.5703125" style="47" customWidth="1"/>
    <col min="15864" max="15866" width="4.7109375" style="47" customWidth="1"/>
    <col min="15867" max="15867" width="4.5703125" style="47" customWidth="1"/>
    <col min="15868" max="15868" width="4.42578125" style="47" customWidth="1"/>
    <col min="15869" max="15869" width="4.28515625" style="47" customWidth="1"/>
    <col min="15870" max="15870" width="4.5703125" style="47" customWidth="1"/>
    <col min="15871" max="15871" width="4.42578125" style="47" customWidth="1"/>
    <col min="15872" max="15873" width="4.5703125" style="47" customWidth="1"/>
    <col min="15874" max="15874" width="4.28515625" style="47" customWidth="1"/>
    <col min="15875" max="15875" width="4.140625" style="47" customWidth="1"/>
    <col min="15876" max="15876" width="4.28515625" style="47" customWidth="1"/>
    <col min="15877" max="16110" width="9.140625" style="47"/>
    <col min="16111" max="16111" width="4.42578125" style="47" customWidth="1"/>
    <col min="16112" max="16112" width="15.7109375" style="47" customWidth="1"/>
    <col min="16113" max="16113" width="24.140625" style="47" customWidth="1"/>
    <col min="16114" max="16114" width="8.7109375" style="47" customWidth="1"/>
    <col min="16115" max="16116" width="4.85546875" style="47" customWidth="1"/>
    <col min="16117" max="16117" width="5.42578125" style="47" customWidth="1"/>
    <col min="16118" max="16118" width="4.7109375" style="47" customWidth="1"/>
    <col min="16119" max="16119" width="4.5703125" style="47" customWidth="1"/>
    <col min="16120" max="16122" width="4.7109375" style="47" customWidth="1"/>
    <col min="16123" max="16123" width="4.5703125" style="47" customWidth="1"/>
    <col min="16124" max="16124" width="4.42578125" style="47" customWidth="1"/>
    <col min="16125" max="16125" width="4.28515625" style="47" customWidth="1"/>
    <col min="16126" max="16126" width="4.5703125" style="47" customWidth="1"/>
    <col min="16127" max="16127" width="4.42578125" style="47" customWidth="1"/>
    <col min="16128" max="16129" width="4.5703125" style="47" customWidth="1"/>
    <col min="16130" max="16130" width="4.28515625" style="47" customWidth="1"/>
    <col min="16131" max="16131" width="4.140625" style="47" customWidth="1"/>
    <col min="16132" max="16132" width="4.28515625" style="47" customWidth="1"/>
    <col min="16133" max="16384" width="9.140625" style="47"/>
  </cols>
  <sheetData>
    <row r="1" spans="1:28" s="17" customFormat="1" ht="25.5" customHeight="1">
      <c r="A1" s="15"/>
      <c r="B1" s="119" t="s">
        <v>11</v>
      </c>
      <c r="C1" s="120"/>
      <c r="D1" s="121" t="s">
        <v>6</v>
      </c>
      <c r="E1" s="122"/>
      <c r="F1" s="122"/>
      <c r="G1" s="122"/>
      <c r="H1" s="122"/>
      <c r="I1" s="122"/>
      <c r="J1" s="122"/>
      <c r="K1" s="122"/>
      <c r="L1" s="122"/>
      <c r="M1" s="122"/>
      <c r="N1" s="122"/>
    </row>
    <row r="2" spans="1:28" s="17" customFormat="1" ht="15.75" customHeight="1">
      <c r="A2" s="125" t="s">
        <v>5</v>
      </c>
      <c r="B2" s="125"/>
      <c r="C2" s="125"/>
      <c r="D2" s="18"/>
      <c r="E2" s="19"/>
      <c r="F2" s="20"/>
      <c r="G2" s="21"/>
      <c r="H2" s="22"/>
      <c r="I2" s="22"/>
      <c r="J2" s="23"/>
      <c r="K2" s="24"/>
      <c r="L2" s="24"/>
      <c r="M2" s="23"/>
      <c r="N2" s="24"/>
      <c r="O2" s="24"/>
      <c r="P2" s="23"/>
      <c r="Q2" s="24"/>
      <c r="R2" s="24"/>
      <c r="S2" s="23"/>
      <c r="T2" s="19"/>
      <c r="U2" s="20"/>
      <c r="V2" s="21"/>
      <c r="W2" s="22"/>
      <c r="X2" s="22"/>
      <c r="Y2" s="23"/>
      <c r="Z2" s="24"/>
      <c r="AA2" s="24"/>
      <c r="AB2" s="23"/>
    </row>
    <row r="3" spans="1:28" s="17" customFormat="1" ht="28.5" customHeight="1">
      <c r="A3" s="25"/>
      <c r="B3" s="16"/>
      <c r="C3" s="26" t="s">
        <v>157</v>
      </c>
      <c r="D3" s="27" t="s">
        <v>23</v>
      </c>
      <c r="E3" s="28"/>
      <c r="F3" s="29"/>
      <c r="G3" s="29"/>
      <c r="H3" s="30"/>
      <c r="I3" s="26"/>
      <c r="J3" s="26"/>
      <c r="M3" s="23"/>
      <c r="P3" s="23"/>
      <c r="S3" s="23"/>
      <c r="T3" s="28"/>
      <c r="U3" s="29"/>
      <c r="V3" s="29"/>
      <c r="W3" s="30"/>
      <c r="X3" s="26"/>
      <c r="Y3" s="26"/>
      <c r="AB3" s="23"/>
    </row>
    <row r="4" spans="1:28" s="17" customFormat="1">
      <c r="A4" s="31"/>
      <c r="B4" s="16"/>
      <c r="C4" s="26" t="s">
        <v>26</v>
      </c>
      <c r="D4" s="32"/>
      <c r="E4" s="33"/>
      <c r="F4" s="34"/>
      <c r="G4" s="35"/>
      <c r="H4" s="35"/>
      <c r="I4" s="35"/>
      <c r="J4" s="36"/>
      <c r="K4" s="37"/>
      <c r="L4" s="37"/>
      <c r="N4" s="37"/>
      <c r="O4" s="37"/>
      <c r="Q4" s="37"/>
      <c r="R4" s="37"/>
      <c r="T4" s="33"/>
      <c r="U4" s="34"/>
      <c r="V4" s="35"/>
      <c r="W4" s="35"/>
      <c r="X4" s="35"/>
      <c r="Y4" s="36"/>
      <c r="Z4" s="37"/>
      <c r="AA4" s="37"/>
    </row>
    <row r="5" spans="1:28" s="17" customFormat="1">
      <c r="B5" s="38"/>
      <c r="C5" s="39" t="s">
        <v>10</v>
      </c>
      <c r="D5" s="40"/>
      <c r="E5" s="33"/>
      <c r="F5" s="34"/>
      <c r="G5" s="35"/>
      <c r="H5" s="35"/>
      <c r="I5" s="35"/>
      <c r="J5" s="36"/>
      <c r="K5" s="37"/>
      <c r="L5" s="37"/>
      <c r="N5" s="37"/>
      <c r="O5" s="37"/>
      <c r="Q5" s="37"/>
      <c r="R5" s="37"/>
      <c r="T5" s="33"/>
      <c r="U5" s="34"/>
      <c r="V5" s="35"/>
      <c r="W5" s="35"/>
      <c r="X5" s="35"/>
      <c r="Y5" s="36"/>
      <c r="Z5" s="37"/>
      <c r="AA5" s="37"/>
    </row>
    <row r="6" spans="1:28" s="17" customFormat="1" ht="20.25" customHeight="1">
      <c r="B6" s="16"/>
      <c r="C6" s="26" t="s">
        <v>158</v>
      </c>
      <c r="D6" s="108" t="s">
        <v>171</v>
      </c>
      <c r="E6" s="17">
        <f>SUM(E10:AB10)</f>
        <v>17</v>
      </c>
      <c r="F6" s="42"/>
      <c r="G6" s="29"/>
      <c r="H6" s="22"/>
      <c r="I6" s="22"/>
      <c r="J6" s="36"/>
      <c r="K6" s="36"/>
      <c r="L6" s="36"/>
      <c r="M6" s="23"/>
      <c r="N6" s="36"/>
      <c r="O6" s="36"/>
      <c r="P6" s="23"/>
      <c r="Q6" s="36"/>
      <c r="R6" s="36"/>
      <c r="S6" s="23"/>
      <c r="U6" s="42"/>
      <c r="V6" s="29"/>
      <c r="W6" s="22"/>
      <c r="X6" s="22"/>
      <c r="Y6" s="36"/>
      <c r="Z6" s="36"/>
      <c r="AA6" s="36"/>
      <c r="AB6" s="23"/>
    </row>
    <row r="7" spans="1:28" s="17" customFormat="1" ht="20.25" customHeight="1">
      <c r="B7" s="16"/>
      <c r="C7" s="26"/>
      <c r="D7" s="27"/>
      <c r="E7" s="41"/>
      <c r="F7" s="42"/>
      <c r="G7" s="29"/>
      <c r="H7" s="22"/>
      <c r="I7" s="22"/>
      <c r="J7" s="36"/>
      <c r="K7" s="36"/>
      <c r="L7" s="36"/>
      <c r="M7" s="23"/>
      <c r="N7" s="36"/>
      <c r="O7" s="36"/>
      <c r="P7" s="23"/>
      <c r="Q7" s="36"/>
      <c r="R7" s="36"/>
      <c r="S7" s="23"/>
      <c r="T7" s="41"/>
      <c r="U7" s="42"/>
      <c r="V7" s="29"/>
      <c r="W7" s="22"/>
      <c r="X7" s="22"/>
      <c r="Y7" s="36"/>
      <c r="Z7" s="36"/>
      <c r="AA7" s="36"/>
      <c r="AB7" s="23"/>
    </row>
    <row r="8" spans="1:28" s="17" customFormat="1" ht="0.75" customHeight="1">
      <c r="B8" s="16"/>
      <c r="C8" s="43"/>
      <c r="D8" s="44"/>
      <c r="E8" s="45"/>
      <c r="F8" s="46"/>
      <c r="G8" s="21"/>
      <c r="H8" s="22"/>
      <c r="I8" s="22"/>
      <c r="K8" s="36"/>
      <c r="L8" s="36"/>
      <c r="M8" s="23"/>
      <c r="N8" s="36"/>
      <c r="O8" s="36"/>
      <c r="P8" s="23"/>
      <c r="Q8" s="36"/>
      <c r="R8" s="36"/>
      <c r="S8" s="23"/>
      <c r="T8" s="45"/>
      <c r="U8" s="46"/>
      <c r="V8" s="21"/>
      <c r="W8" s="22"/>
      <c r="X8" s="22"/>
      <c r="Z8" s="36"/>
      <c r="AA8" s="36"/>
      <c r="AB8" s="23"/>
    </row>
    <row r="9" spans="1:28" ht="83.25" customHeight="1">
      <c r="A9" s="57" t="s">
        <v>4</v>
      </c>
      <c r="B9" s="58" t="s">
        <v>3</v>
      </c>
      <c r="C9" s="59" t="s">
        <v>7</v>
      </c>
      <c r="D9" s="60" t="s">
        <v>8</v>
      </c>
      <c r="E9" s="124" t="s">
        <v>159</v>
      </c>
      <c r="F9" s="117"/>
      <c r="G9" s="118"/>
      <c r="H9" s="124" t="s">
        <v>163</v>
      </c>
      <c r="I9" s="117"/>
      <c r="J9" s="118"/>
      <c r="K9" s="124" t="s">
        <v>164</v>
      </c>
      <c r="L9" s="117"/>
      <c r="M9" s="118"/>
      <c r="N9" s="124" t="s">
        <v>165</v>
      </c>
      <c r="O9" s="117"/>
      <c r="P9" s="118"/>
      <c r="Q9" s="117" t="s">
        <v>166</v>
      </c>
      <c r="R9" s="117"/>
      <c r="S9" s="118"/>
      <c r="T9" s="124" t="s">
        <v>167</v>
      </c>
      <c r="U9" s="117"/>
      <c r="V9" s="118"/>
      <c r="W9" s="124" t="s">
        <v>168</v>
      </c>
      <c r="X9" s="117"/>
      <c r="Y9" s="118"/>
      <c r="Z9" s="124" t="s">
        <v>169</v>
      </c>
      <c r="AA9" s="117"/>
      <c r="AB9" s="118"/>
    </row>
    <row r="10" spans="1:28" s="48" customFormat="1" ht="18" customHeight="1">
      <c r="A10" s="65"/>
      <c r="B10" s="66"/>
      <c r="C10" s="67"/>
      <c r="D10" s="68"/>
      <c r="E10" s="115">
        <v>2</v>
      </c>
      <c r="F10" s="115"/>
      <c r="G10" s="115"/>
      <c r="H10" s="114">
        <v>2</v>
      </c>
      <c r="I10" s="115"/>
      <c r="J10" s="115"/>
      <c r="K10" s="114">
        <v>2</v>
      </c>
      <c r="L10" s="115"/>
      <c r="M10" s="116"/>
      <c r="N10" s="114">
        <v>2</v>
      </c>
      <c r="O10" s="115"/>
      <c r="P10" s="116"/>
      <c r="Q10" s="114">
        <v>2</v>
      </c>
      <c r="R10" s="115"/>
      <c r="S10" s="116"/>
      <c r="T10" s="115">
        <v>3</v>
      </c>
      <c r="U10" s="115"/>
      <c r="V10" s="115"/>
      <c r="W10" s="114">
        <v>2</v>
      </c>
      <c r="X10" s="115"/>
      <c r="Y10" s="115"/>
      <c r="Z10" s="114">
        <v>2</v>
      </c>
      <c r="AA10" s="115"/>
      <c r="AB10" s="116"/>
    </row>
    <row r="11" spans="1:28" s="48" customFormat="1" ht="29.25" customHeight="1">
      <c r="A11" s="65"/>
      <c r="B11" s="69"/>
      <c r="C11" s="67"/>
      <c r="D11" s="70"/>
      <c r="E11" s="71" t="s">
        <v>21</v>
      </c>
      <c r="F11" s="71" t="s">
        <v>20</v>
      </c>
      <c r="G11" s="72" t="s">
        <v>9</v>
      </c>
      <c r="H11" s="71" t="s">
        <v>21</v>
      </c>
      <c r="I11" s="71" t="s">
        <v>20</v>
      </c>
      <c r="J11" s="72" t="s">
        <v>9</v>
      </c>
      <c r="K11" s="71" t="s">
        <v>21</v>
      </c>
      <c r="L11" s="71" t="s">
        <v>20</v>
      </c>
      <c r="M11" s="72" t="s">
        <v>9</v>
      </c>
      <c r="N11" s="71" t="s">
        <v>21</v>
      </c>
      <c r="O11" s="71" t="s">
        <v>20</v>
      </c>
      <c r="P11" s="72" t="s">
        <v>9</v>
      </c>
      <c r="Q11" s="71" t="s">
        <v>21</v>
      </c>
      <c r="R11" s="71" t="s">
        <v>20</v>
      </c>
      <c r="S11" s="72" t="s">
        <v>9</v>
      </c>
      <c r="T11" s="71" t="s">
        <v>21</v>
      </c>
      <c r="U11" s="71" t="s">
        <v>20</v>
      </c>
      <c r="V11" s="72" t="s">
        <v>9</v>
      </c>
      <c r="W11" s="71" t="s">
        <v>21</v>
      </c>
      <c r="X11" s="71" t="s">
        <v>20</v>
      </c>
      <c r="Y11" s="72" t="s">
        <v>9</v>
      </c>
      <c r="Z11" s="71" t="s">
        <v>21</v>
      </c>
      <c r="AA11" s="71" t="s">
        <v>20</v>
      </c>
      <c r="AB11" s="72" t="s">
        <v>9</v>
      </c>
    </row>
    <row r="12" spans="1:28" ht="18" customHeight="1">
      <c r="A12" s="92">
        <v>1</v>
      </c>
      <c r="B12" s="92" t="s">
        <v>160</v>
      </c>
      <c r="C12" s="93" t="s">
        <v>28</v>
      </c>
      <c r="D12" s="94" t="s">
        <v>29</v>
      </c>
      <c r="E12" s="95">
        <v>8.25</v>
      </c>
      <c r="F12" s="96">
        <v>5.5</v>
      </c>
      <c r="G12" s="95">
        <f>ROUND((0.4*E12+0.6*F12),1)</f>
        <v>6.6</v>
      </c>
      <c r="H12" s="95">
        <v>8.5</v>
      </c>
      <c r="I12" s="96">
        <v>7.5</v>
      </c>
      <c r="J12" s="95">
        <f t="shared" ref="J12:J35" si="0">ROUND((0.4*H12+0.6*I12),1)</f>
        <v>7.9</v>
      </c>
      <c r="K12" s="95">
        <v>7.6</v>
      </c>
      <c r="L12" s="96">
        <v>8</v>
      </c>
      <c r="M12" s="95">
        <f t="shared" ref="M12:M35" si="1">ROUND((0.4*K12+0.6*L12),1)</f>
        <v>7.8</v>
      </c>
      <c r="N12" s="95">
        <v>8</v>
      </c>
      <c r="O12" s="96">
        <v>8.5</v>
      </c>
      <c r="P12" s="95">
        <f t="shared" ref="P12:P35" si="2">ROUND((0.4*N12+0.6*O12),1)</f>
        <v>8.3000000000000007</v>
      </c>
      <c r="Q12" s="95">
        <v>7.8</v>
      </c>
      <c r="R12" s="96">
        <v>6</v>
      </c>
      <c r="S12" s="95">
        <f t="shared" ref="S12:S35" si="3">ROUND((0.4*Q12+0.6*R12),1)</f>
        <v>6.7</v>
      </c>
      <c r="T12" s="95">
        <v>8.5</v>
      </c>
      <c r="U12" s="96">
        <v>8.5</v>
      </c>
      <c r="V12" s="95">
        <f>ROUND((0.4*T12+0.6*U12),1)</f>
        <v>8.5</v>
      </c>
      <c r="W12" s="95">
        <v>9</v>
      </c>
      <c r="X12" s="96">
        <v>9</v>
      </c>
      <c r="Y12" s="95">
        <f t="shared" ref="Y12:Y59" si="4">ROUND((0.4*W12+0.6*X12),1)</f>
        <v>9</v>
      </c>
      <c r="Z12" s="95">
        <v>7</v>
      </c>
      <c r="AA12" s="96">
        <v>8</v>
      </c>
      <c r="AB12" s="96">
        <f t="shared" ref="AB12:AB59" si="5">ROUND((0.4*Z12+0.6*AA12),1)</f>
        <v>7.6</v>
      </c>
    </row>
    <row r="13" spans="1:28" ht="18" customHeight="1">
      <c r="A13" s="92">
        <v>2</v>
      </c>
      <c r="B13" s="92" t="s">
        <v>161</v>
      </c>
      <c r="C13" s="93" t="s">
        <v>31</v>
      </c>
      <c r="D13" s="94" t="s">
        <v>29</v>
      </c>
      <c r="E13" s="95">
        <v>8.25</v>
      </c>
      <c r="F13" s="95">
        <v>5</v>
      </c>
      <c r="G13" s="95">
        <f t="shared" ref="G13:G16" si="6">ROUND((0.4*E13+0.6*F13),1)</f>
        <v>6.3</v>
      </c>
      <c r="H13" s="95">
        <v>8.5</v>
      </c>
      <c r="I13" s="95">
        <v>8</v>
      </c>
      <c r="J13" s="95">
        <f t="shared" si="0"/>
        <v>8.1999999999999993</v>
      </c>
      <c r="K13" s="95">
        <v>8.9</v>
      </c>
      <c r="L13" s="95">
        <v>7.5</v>
      </c>
      <c r="M13" s="95">
        <f t="shared" si="1"/>
        <v>8.1</v>
      </c>
      <c r="N13" s="95">
        <v>9</v>
      </c>
      <c r="O13" s="95">
        <v>8.5</v>
      </c>
      <c r="P13" s="95">
        <f t="shared" si="2"/>
        <v>8.6999999999999993</v>
      </c>
      <c r="Q13" s="95">
        <v>7.8</v>
      </c>
      <c r="R13" s="95">
        <v>8</v>
      </c>
      <c r="S13" s="95">
        <f t="shared" si="3"/>
        <v>7.9</v>
      </c>
      <c r="T13" s="95">
        <v>9</v>
      </c>
      <c r="U13" s="95">
        <v>8</v>
      </c>
      <c r="V13" s="95">
        <f t="shared" ref="V13:V59" si="7">ROUND((0.4*T13+0.6*U13),1)</f>
        <v>8.4</v>
      </c>
      <c r="W13" s="95">
        <v>10</v>
      </c>
      <c r="X13" s="95">
        <v>9</v>
      </c>
      <c r="Y13" s="95">
        <f t="shared" si="4"/>
        <v>9.4</v>
      </c>
      <c r="Z13" s="95">
        <v>7</v>
      </c>
      <c r="AA13" s="95">
        <v>8</v>
      </c>
      <c r="AB13" s="96">
        <f t="shared" si="5"/>
        <v>7.6</v>
      </c>
    </row>
    <row r="14" spans="1:28" ht="18" customHeight="1">
      <c r="A14" s="92">
        <v>3</v>
      </c>
      <c r="B14" s="92" t="s">
        <v>27</v>
      </c>
      <c r="C14" s="93" t="s">
        <v>33</v>
      </c>
      <c r="D14" s="94" t="s">
        <v>34</v>
      </c>
      <c r="E14" s="95">
        <v>10</v>
      </c>
      <c r="F14" s="95">
        <v>5.5</v>
      </c>
      <c r="G14" s="95">
        <f t="shared" si="6"/>
        <v>7.3</v>
      </c>
      <c r="H14" s="95">
        <v>8.5</v>
      </c>
      <c r="I14" s="95">
        <v>7.5</v>
      </c>
      <c r="J14" s="95">
        <f t="shared" si="0"/>
        <v>7.9</v>
      </c>
      <c r="K14" s="95">
        <v>8.1</v>
      </c>
      <c r="L14" s="95">
        <v>8</v>
      </c>
      <c r="M14" s="95">
        <f t="shared" si="1"/>
        <v>8</v>
      </c>
      <c r="N14" s="95">
        <v>7</v>
      </c>
      <c r="O14" s="95">
        <v>8.5</v>
      </c>
      <c r="P14" s="95">
        <f t="shared" si="2"/>
        <v>7.9</v>
      </c>
      <c r="Q14" s="95">
        <v>7.8</v>
      </c>
      <c r="R14" s="95">
        <v>8</v>
      </c>
      <c r="S14" s="95">
        <f t="shared" si="3"/>
        <v>7.9</v>
      </c>
      <c r="T14" s="95">
        <v>8.5</v>
      </c>
      <c r="U14" s="95">
        <v>8</v>
      </c>
      <c r="V14" s="95">
        <f t="shared" si="7"/>
        <v>8.1999999999999993</v>
      </c>
      <c r="W14" s="95">
        <v>9</v>
      </c>
      <c r="X14" s="95">
        <v>9</v>
      </c>
      <c r="Y14" s="95">
        <f t="shared" si="4"/>
        <v>9</v>
      </c>
      <c r="Z14" s="95">
        <v>7</v>
      </c>
      <c r="AA14" s="95">
        <v>7</v>
      </c>
      <c r="AB14" s="96">
        <f t="shared" si="5"/>
        <v>7</v>
      </c>
    </row>
    <row r="15" spans="1:28" ht="18" customHeight="1">
      <c r="A15" s="92">
        <v>4</v>
      </c>
      <c r="B15" s="92" t="s">
        <v>30</v>
      </c>
      <c r="C15" s="93" t="s">
        <v>36</v>
      </c>
      <c r="D15" s="94" t="s">
        <v>37</v>
      </c>
      <c r="E15" s="95">
        <v>7.25</v>
      </c>
      <c r="F15" s="95">
        <v>5.5</v>
      </c>
      <c r="G15" s="95">
        <f t="shared" si="6"/>
        <v>6.2</v>
      </c>
      <c r="H15" s="95">
        <v>8.5</v>
      </c>
      <c r="I15" s="95">
        <v>7.5</v>
      </c>
      <c r="J15" s="95">
        <f t="shared" si="0"/>
        <v>7.9</v>
      </c>
      <c r="K15" s="95">
        <v>7.6</v>
      </c>
      <c r="L15" s="95">
        <v>8</v>
      </c>
      <c r="M15" s="95">
        <f t="shared" si="1"/>
        <v>7.8</v>
      </c>
      <c r="N15" s="95">
        <v>5</v>
      </c>
      <c r="O15" s="95">
        <v>8</v>
      </c>
      <c r="P15" s="95">
        <f t="shared" si="2"/>
        <v>6.8</v>
      </c>
      <c r="Q15" s="95">
        <v>8.5</v>
      </c>
      <c r="R15" s="95">
        <v>6</v>
      </c>
      <c r="S15" s="95">
        <f t="shared" si="3"/>
        <v>7</v>
      </c>
      <c r="T15" s="95">
        <v>8.5</v>
      </c>
      <c r="U15" s="95">
        <v>8</v>
      </c>
      <c r="V15" s="95">
        <f t="shared" si="7"/>
        <v>8.1999999999999993</v>
      </c>
      <c r="W15" s="95">
        <v>9</v>
      </c>
      <c r="X15" s="95">
        <v>8</v>
      </c>
      <c r="Y15" s="95">
        <f t="shared" si="4"/>
        <v>8.4</v>
      </c>
      <c r="Z15" s="95">
        <v>7</v>
      </c>
      <c r="AA15" s="95">
        <v>8</v>
      </c>
      <c r="AB15" s="96">
        <f t="shared" si="5"/>
        <v>7.6</v>
      </c>
    </row>
    <row r="16" spans="1:28" ht="18" customHeight="1">
      <c r="A16" s="92">
        <v>5</v>
      </c>
      <c r="B16" s="92" t="s">
        <v>32</v>
      </c>
      <c r="C16" s="93" t="s">
        <v>39</v>
      </c>
      <c r="D16" s="94" t="s">
        <v>37</v>
      </c>
      <c r="E16" s="95">
        <v>9.4375</v>
      </c>
      <c r="F16" s="95">
        <v>5</v>
      </c>
      <c r="G16" s="95">
        <f t="shared" si="6"/>
        <v>6.8</v>
      </c>
      <c r="H16" s="95">
        <v>7.8</v>
      </c>
      <c r="I16" s="95">
        <v>7.5</v>
      </c>
      <c r="J16" s="95">
        <f t="shared" si="0"/>
        <v>7.6</v>
      </c>
      <c r="K16" s="95">
        <v>7.1</v>
      </c>
      <c r="L16" s="95">
        <v>7.5</v>
      </c>
      <c r="M16" s="95">
        <f t="shared" si="1"/>
        <v>7.3</v>
      </c>
      <c r="N16" s="95">
        <v>7</v>
      </c>
      <c r="O16" s="95">
        <v>8.5</v>
      </c>
      <c r="P16" s="95">
        <f t="shared" si="2"/>
        <v>7.9</v>
      </c>
      <c r="Q16" s="95">
        <v>7.3</v>
      </c>
      <c r="R16" s="95">
        <v>9</v>
      </c>
      <c r="S16" s="95">
        <f t="shared" si="3"/>
        <v>8.3000000000000007</v>
      </c>
      <c r="T16" s="95">
        <v>8.5</v>
      </c>
      <c r="U16" s="95">
        <v>8</v>
      </c>
      <c r="V16" s="95">
        <f t="shared" si="7"/>
        <v>8.1999999999999993</v>
      </c>
      <c r="W16" s="95">
        <v>9</v>
      </c>
      <c r="X16" s="95">
        <v>9</v>
      </c>
      <c r="Y16" s="95">
        <f t="shared" si="4"/>
        <v>9</v>
      </c>
      <c r="Z16" s="95">
        <v>7</v>
      </c>
      <c r="AA16" s="95">
        <v>7</v>
      </c>
      <c r="AB16" s="96">
        <f t="shared" si="5"/>
        <v>7</v>
      </c>
    </row>
    <row r="17" spans="1:28" ht="18" customHeight="1">
      <c r="A17" s="92">
        <v>6</v>
      </c>
      <c r="B17" s="92" t="s">
        <v>35</v>
      </c>
      <c r="C17" s="93" t="s">
        <v>41</v>
      </c>
      <c r="D17" s="97" t="s">
        <v>42</v>
      </c>
      <c r="E17" s="95">
        <v>10</v>
      </c>
      <c r="F17" s="95">
        <v>5.5</v>
      </c>
      <c r="G17" s="95">
        <f t="shared" ref="G17:G35" si="8">ROUND((0.4*E17+0.6*F17),1)</f>
        <v>7.3</v>
      </c>
      <c r="H17" s="95">
        <v>2.5</v>
      </c>
      <c r="I17" s="95">
        <v>7</v>
      </c>
      <c r="J17" s="95">
        <f t="shared" si="0"/>
        <v>5.2</v>
      </c>
      <c r="K17" s="95">
        <v>7.6</v>
      </c>
      <c r="L17" s="95">
        <v>7</v>
      </c>
      <c r="M17" s="95">
        <f t="shared" si="1"/>
        <v>7.2</v>
      </c>
      <c r="N17" s="95">
        <v>7</v>
      </c>
      <c r="O17" s="95">
        <v>8.5</v>
      </c>
      <c r="P17" s="95">
        <f t="shared" si="2"/>
        <v>7.9</v>
      </c>
      <c r="Q17" s="95">
        <v>7.1999999999999993</v>
      </c>
      <c r="R17" s="95">
        <v>7</v>
      </c>
      <c r="S17" s="95">
        <f t="shared" si="3"/>
        <v>7.1</v>
      </c>
      <c r="T17" s="95">
        <v>8.5</v>
      </c>
      <c r="U17" s="95">
        <v>8</v>
      </c>
      <c r="V17" s="95">
        <f t="shared" si="7"/>
        <v>8.1999999999999993</v>
      </c>
      <c r="W17" s="95">
        <v>9</v>
      </c>
      <c r="X17" s="95">
        <v>8</v>
      </c>
      <c r="Y17" s="95">
        <f t="shared" si="4"/>
        <v>8.4</v>
      </c>
      <c r="Z17" s="95">
        <v>7</v>
      </c>
      <c r="AA17" s="95">
        <v>7</v>
      </c>
      <c r="AB17" s="96">
        <f t="shared" si="5"/>
        <v>7</v>
      </c>
    </row>
    <row r="18" spans="1:28" ht="18" customHeight="1">
      <c r="A18" s="92">
        <v>7</v>
      </c>
      <c r="B18" s="92" t="s">
        <v>38</v>
      </c>
      <c r="C18" s="93" t="s">
        <v>44</v>
      </c>
      <c r="D18" s="94" t="s">
        <v>45</v>
      </c>
      <c r="E18" s="95">
        <v>9.4375</v>
      </c>
      <c r="F18" s="95">
        <v>5.5</v>
      </c>
      <c r="G18" s="95">
        <f t="shared" si="8"/>
        <v>7.1</v>
      </c>
      <c r="H18" s="95">
        <v>8.5</v>
      </c>
      <c r="I18" s="95">
        <v>8</v>
      </c>
      <c r="J18" s="95">
        <f t="shared" si="0"/>
        <v>8.1999999999999993</v>
      </c>
      <c r="K18" s="95">
        <v>7.6</v>
      </c>
      <c r="L18" s="95">
        <v>7.5</v>
      </c>
      <c r="M18" s="95">
        <f t="shared" si="1"/>
        <v>7.5</v>
      </c>
      <c r="N18" s="95">
        <v>9</v>
      </c>
      <c r="O18" s="95">
        <v>8.5</v>
      </c>
      <c r="P18" s="95">
        <f t="shared" si="2"/>
        <v>8.6999999999999993</v>
      </c>
      <c r="Q18" s="95">
        <v>7.8</v>
      </c>
      <c r="R18" s="95">
        <v>6</v>
      </c>
      <c r="S18" s="95">
        <f t="shared" si="3"/>
        <v>6.7</v>
      </c>
      <c r="T18" s="95">
        <v>8.5</v>
      </c>
      <c r="U18" s="95">
        <v>8</v>
      </c>
      <c r="V18" s="95">
        <f t="shared" si="7"/>
        <v>8.1999999999999993</v>
      </c>
      <c r="W18" s="95">
        <v>9</v>
      </c>
      <c r="X18" s="95">
        <v>8</v>
      </c>
      <c r="Y18" s="95">
        <f t="shared" si="4"/>
        <v>8.4</v>
      </c>
      <c r="Z18" s="95">
        <v>7</v>
      </c>
      <c r="AA18" s="95">
        <v>7</v>
      </c>
      <c r="AB18" s="96">
        <f t="shared" si="5"/>
        <v>7</v>
      </c>
    </row>
    <row r="19" spans="1:28" ht="18" customHeight="1">
      <c r="A19" s="92">
        <v>8</v>
      </c>
      <c r="B19" s="92" t="s">
        <v>40</v>
      </c>
      <c r="C19" s="93" t="s">
        <v>47</v>
      </c>
      <c r="D19" s="97" t="s">
        <v>48</v>
      </c>
      <c r="E19" s="95">
        <v>6.25</v>
      </c>
      <c r="F19" s="95">
        <v>5</v>
      </c>
      <c r="G19" s="95">
        <f t="shared" si="8"/>
        <v>5.5</v>
      </c>
      <c r="H19" s="95">
        <v>6.3</v>
      </c>
      <c r="I19" s="95">
        <v>7.5</v>
      </c>
      <c r="J19" s="95">
        <f t="shared" si="0"/>
        <v>7</v>
      </c>
      <c r="K19" s="95">
        <v>7.1</v>
      </c>
      <c r="L19" s="95">
        <v>7</v>
      </c>
      <c r="M19" s="95">
        <f t="shared" si="1"/>
        <v>7</v>
      </c>
      <c r="N19" s="95">
        <v>0</v>
      </c>
      <c r="O19" s="95">
        <v>8.5</v>
      </c>
      <c r="P19" s="95">
        <f t="shared" si="2"/>
        <v>5.0999999999999996</v>
      </c>
      <c r="Q19" s="95">
        <v>6</v>
      </c>
      <c r="R19" s="95">
        <v>8</v>
      </c>
      <c r="S19" s="95">
        <f t="shared" si="3"/>
        <v>7.2</v>
      </c>
      <c r="T19" s="95">
        <v>8</v>
      </c>
      <c r="U19" s="95">
        <v>6</v>
      </c>
      <c r="V19" s="95">
        <f t="shared" si="7"/>
        <v>6.8</v>
      </c>
      <c r="W19" s="95">
        <v>9</v>
      </c>
      <c r="X19" s="95">
        <v>8</v>
      </c>
      <c r="Y19" s="95">
        <f t="shared" si="4"/>
        <v>8.4</v>
      </c>
      <c r="Z19" s="95">
        <v>7</v>
      </c>
      <c r="AA19" s="95">
        <v>8</v>
      </c>
      <c r="AB19" s="96">
        <f t="shared" si="5"/>
        <v>7.6</v>
      </c>
    </row>
    <row r="20" spans="1:28" ht="18" customHeight="1">
      <c r="A20" s="92">
        <v>9</v>
      </c>
      <c r="B20" s="92" t="s">
        <v>43</v>
      </c>
      <c r="C20" s="98" t="s">
        <v>50</v>
      </c>
      <c r="D20" s="99" t="s">
        <v>51</v>
      </c>
      <c r="E20" s="95">
        <v>7.8125</v>
      </c>
      <c r="F20" s="95">
        <v>5.5</v>
      </c>
      <c r="G20" s="95">
        <f t="shared" si="8"/>
        <v>6.4</v>
      </c>
      <c r="H20" s="95">
        <v>8.5</v>
      </c>
      <c r="I20" s="95">
        <v>8</v>
      </c>
      <c r="J20" s="95">
        <f t="shared" si="0"/>
        <v>8.1999999999999993</v>
      </c>
      <c r="K20" s="95">
        <v>7.1</v>
      </c>
      <c r="L20" s="95">
        <v>7</v>
      </c>
      <c r="M20" s="95">
        <f t="shared" si="1"/>
        <v>7</v>
      </c>
      <c r="N20" s="95">
        <v>6</v>
      </c>
      <c r="O20" s="95">
        <v>8.5</v>
      </c>
      <c r="P20" s="95">
        <f t="shared" si="2"/>
        <v>7.5</v>
      </c>
      <c r="Q20" s="95">
        <v>7.8</v>
      </c>
      <c r="R20" s="95">
        <v>7</v>
      </c>
      <c r="S20" s="95">
        <f t="shared" si="3"/>
        <v>7.3</v>
      </c>
      <c r="T20" s="95">
        <v>8.5</v>
      </c>
      <c r="U20" s="95">
        <v>7</v>
      </c>
      <c r="V20" s="95">
        <f t="shared" si="7"/>
        <v>7.6</v>
      </c>
      <c r="W20" s="95">
        <v>9</v>
      </c>
      <c r="X20" s="95">
        <v>8</v>
      </c>
      <c r="Y20" s="95">
        <f t="shared" si="4"/>
        <v>8.4</v>
      </c>
      <c r="Z20" s="95">
        <v>8</v>
      </c>
      <c r="AA20" s="95">
        <v>9</v>
      </c>
      <c r="AB20" s="96">
        <f t="shared" si="5"/>
        <v>8.6</v>
      </c>
    </row>
    <row r="21" spans="1:28" ht="18" customHeight="1">
      <c r="A21" s="92">
        <v>10</v>
      </c>
      <c r="B21" s="92" t="s">
        <v>46</v>
      </c>
      <c r="C21" s="93" t="s">
        <v>50</v>
      </c>
      <c r="D21" s="94" t="s">
        <v>53</v>
      </c>
      <c r="E21" s="95">
        <v>10</v>
      </c>
      <c r="F21" s="95">
        <v>5.5</v>
      </c>
      <c r="G21" s="95">
        <f t="shared" si="8"/>
        <v>7.3</v>
      </c>
      <c r="H21" s="95">
        <v>9.3000000000000007</v>
      </c>
      <c r="I21" s="95">
        <v>7.5</v>
      </c>
      <c r="J21" s="95">
        <f t="shared" si="0"/>
        <v>8.1999999999999993</v>
      </c>
      <c r="K21" s="95">
        <v>8.9</v>
      </c>
      <c r="L21" s="95">
        <v>7</v>
      </c>
      <c r="M21" s="95">
        <f t="shared" si="1"/>
        <v>7.8</v>
      </c>
      <c r="N21" s="95">
        <v>0</v>
      </c>
      <c r="O21" s="95">
        <v>8.5</v>
      </c>
      <c r="P21" s="95">
        <f t="shared" si="2"/>
        <v>5.0999999999999996</v>
      </c>
      <c r="Q21" s="95">
        <v>8.5</v>
      </c>
      <c r="R21" s="95">
        <v>7</v>
      </c>
      <c r="S21" s="95">
        <f t="shared" si="3"/>
        <v>7.6</v>
      </c>
      <c r="T21" s="95">
        <v>9</v>
      </c>
      <c r="U21" s="95">
        <v>8</v>
      </c>
      <c r="V21" s="95">
        <f t="shared" si="7"/>
        <v>8.4</v>
      </c>
      <c r="W21" s="95">
        <v>10</v>
      </c>
      <c r="X21" s="95">
        <v>8</v>
      </c>
      <c r="Y21" s="95">
        <f t="shared" si="4"/>
        <v>8.8000000000000007</v>
      </c>
      <c r="Z21" s="95">
        <v>8</v>
      </c>
      <c r="AA21" s="95">
        <v>7</v>
      </c>
      <c r="AB21" s="96">
        <f t="shared" si="5"/>
        <v>7.4</v>
      </c>
    </row>
    <row r="22" spans="1:28" ht="18" customHeight="1">
      <c r="A22" s="92">
        <v>11</v>
      </c>
      <c r="B22" s="92" t="s">
        <v>49</v>
      </c>
      <c r="C22" s="93" t="s">
        <v>55</v>
      </c>
      <c r="D22" s="94" t="s">
        <v>56</v>
      </c>
      <c r="E22" s="95">
        <v>9.4375</v>
      </c>
      <c r="F22" s="95">
        <v>5.5</v>
      </c>
      <c r="G22" s="95">
        <f t="shared" si="8"/>
        <v>7.1</v>
      </c>
      <c r="H22" s="95">
        <v>7.8</v>
      </c>
      <c r="I22" s="95">
        <v>8</v>
      </c>
      <c r="J22" s="95">
        <f t="shared" si="0"/>
        <v>7.9</v>
      </c>
      <c r="K22" s="95">
        <v>7.6</v>
      </c>
      <c r="L22" s="95">
        <v>7</v>
      </c>
      <c r="M22" s="95">
        <f t="shared" si="1"/>
        <v>7.2</v>
      </c>
      <c r="N22" s="95">
        <v>7</v>
      </c>
      <c r="O22" s="95">
        <v>8.5</v>
      </c>
      <c r="P22" s="95">
        <f t="shared" si="2"/>
        <v>7.9</v>
      </c>
      <c r="Q22" s="95">
        <v>7.8</v>
      </c>
      <c r="R22" s="95">
        <v>6</v>
      </c>
      <c r="S22" s="95">
        <f t="shared" si="3"/>
        <v>6.7</v>
      </c>
      <c r="T22" s="95">
        <v>8.5</v>
      </c>
      <c r="U22" s="95">
        <v>8</v>
      </c>
      <c r="V22" s="95">
        <f t="shared" si="7"/>
        <v>8.1999999999999993</v>
      </c>
      <c r="W22" s="95">
        <v>9</v>
      </c>
      <c r="X22" s="95">
        <v>9</v>
      </c>
      <c r="Y22" s="95">
        <f t="shared" si="4"/>
        <v>9</v>
      </c>
      <c r="Z22" s="95">
        <v>7</v>
      </c>
      <c r="AA22" s="95">
        <v>8</v>
      </c>
      <c r="AB22" s="96">
        <f t="shared" si="5"/>
        <v>7.6</v>
      </c>
    </row>
    <row r="23" spans="1:28" ht="18" customHeight="1">
      <c r="A23" s="92">
        <v>12</v>
      </c>
      <c r="B23" s="92" t="s">
        <v>52</v>
      </c>
      <c r="C23" s="93" t="s">
        <v>58</v>
      </c>
      <c r="D23" s="94" t="s">
        <v>59</v>
      </c>
      <c r="E23" s="95">
        <v>9.4375</v>
      </c>
      <c r="F23" s="95">
        <v>6</v>
      </c>
      <c r="G23" s="95">
        <f t="shared" si="8"/>
        <v>7.4</v>
      </c>
      <c r="H23" s="95">
        <v>8.5</v>
      </c>
      <c r="I23" s="95">
        <v>7</v>
      </c>
      <c r="J23" s="95">
        <f t="shared" si="0"/>
        <v>7.6</v>
      </c>
      <c r="K23" s="95">
        <v>7.6</v>
      </c>
      <c r="L23" s="95">
        <v>7</v>
      </c>
      <c r="M23" s="95">
        <f t="shared" si="1"/>
        <v>7.2</v>
      </c>
      <c r="N23" s="95">
        <v>8</v>
      </c>
      <c r="O23" s="95">
        <v>8.5</v>
      </c>
      <c r="P23" s="95">
        <f t="shared" si="2"/>
        <v>8.3000000000000007</v>
      </c>
      <c r="Q23" s="95">
        <v>8.2999999999999989</v>
      </c>
      <c r="R23" s="95">
        <v>8</v>
      </c>
      <c r="S23" s="95">
        <f t="shared" si="3"/>
        <v>8.1</v>
      </c>
      <c r="T23" s="95">
        <v>8.5</v>
      </c>
      <c r="U23" s="95">
        <v>8</v>
      </c>
      <c r="V23" s="95">
        <f t="shared" si="7"/>
        <v>8.1999999999999993</v>
      </c>
      <c r="W23" s="95">
        <v>9</v>
      </c>
      <c r="X23" s="95">
        <v>9</v>
      </c>
      <c r="Y23" s="95">
        <f t="shared" si="4"/>
        <v>9</v>
      </c>
      <c r="Z23" s="95">
        <v>7</v>
      </c>
      <c r="AA23" s="95">
        <v>8</v>
      </c>
      <c r="AB23" s="96">
        <f t="shared" si="5"/>
        <v>7.6</v>
      </c>
    </row>
    <row r="24" spans="1:28" ht="18" customHeight="1">
      <c r="A24" s="92">
        <v>13</v>
      </c>
      <c r="B24" s="92" t="s">
        <v>54</v>
      </c>
      <c r="C24" s="93" t="s">
        <v>61</v>
      </c>
      <c r="D24" s="97" t="s">
        <v>62</v>
      </c>
      <c r="E24" s="95">
        <v>9.4375</v>
      </c>
      <c r="F24" s="95">
        <v>7</v>
      </c>
      <c r="G24" s="95">
        <f t="shared" si="8"/>
        <v>8</v>
      </c>
      <c r="H24" s="95">
        <v>8.5</v>
      </c>
      <c r="I24" s="95">
        <v>8</v>
      </c>
      <c r="J24" s="95">
        <f t="shared" si="0"/>
        <v>8.1999999999999993</v>
      </c>
      <c r="K24" s="95">
        <v>8.1</v>
      </c>
      <c r="L24" s="95">
        <v>7</v>
      </c>
      <c r="M24" s="95">
        <f t="shared" si="1"/>
        <v>7.4</v>
      </c>
      <c r="N24" s="95">
        <v>8</v>
      </c>
      <c r="O24" s="95">
        <v>8.5</v>
      </c>
      <c r="P24" s="95">
        <f t="shared" si="2"/>
        <v>8.3000000000000007</v>
      </c>
      <c r="Q24" s="95">
        <v>7.8</v>
      </c>
      <c r="R24" s="95">
        <v>8</v>
      </c>
      <c r="S24" s="95">
        <f t="shared" si="3"/>
        <v>7.9</v>
      </c>
      <c r="T24" s="95">
        <v>8.5</v>
      </c>
      <c r="U24" s="95">
        <v>8</v>
      </c>
      <c r="V24" s="95">
        <f t="shared" si="7"/>
        <v>8.1999999999999993</v>
      </c>
      <c r="W24" s="95">
        <v>9</v>
      </c>
      <c r="X24" s="95">
        <v>9</v>
      </c>
      <c r="Y24" s="95">
        <f t="shared" si="4"/>
        <v>9</v>
      </c>
      <c r="Z24" s="95">
        <v>7</v>
      </c>
      <c r="AA24" s="95">
        <v>9</v>
      </c>
      <c r="AB24" s="96">
        <f t="shared" si="5"/>
        <v>8.1999999999999993</v>
      </c>
    </row>
    <row r="25" spans="1:28" s="80" customFormat="1" ht="18" customHeight="1">
      <c r="A25" s="92">
        <v>14</v>
      </c>
      <c r="B25" s="92" t="s">
        <v>57</v>
      </c>
      <c r="C25" s="93" t="s">
        <v>64</v>
      </c>
      <c r="D25" s="94" t="s">
        <v>65</v>
      </c>
      <c r="E25" s="96">
        <v>10</v>
      </c>
      <c r="F25" s="96">
        <v>5.5</v>
      </c>
      <c r="G25" s="96">
        <f t="shared" si="8"/>
        <v>7.3</v>
      </c>
      <c r="H25" s="96">
        <v>8.5</v>
      </c>
      <c r="I25" s="96">
        <v>7</v>
      </c>
      <c r="J25" s="96">
        <f t="shared" si="0"/>
        <v>7.6</v>
      </c>
      <c r="K25" s="96">
        <v>8.5</v>
      </c>
      <c r="L25" s="96">
        <v>7</v>
      </c>
      <c r="M25" s="96">
        <f t="shared" si="1"/>
        <v>7.6</v>
      </c>
      <c r="N25" s="96">
        <v>6</v>
      </c>
      <c r="O25" s="96">
        <v>8.5</v>
      </c>
      <c r="P25" s="96">
        <f t="shared" si="2"/>
        <v>7.5</v>
      </c>
      <c r="Q25" s="96">
        <v>7.5</v>
      </c>
      <c r="R25" s="96">
        <v>7</v>
      </c>
      <c r="S25" s="96">
        <f t="shared" si="3"/>
        <v>7.2</v>
      </c>
      <c r="T25" s="96">
        <v>8.5</v>
      </c>
      <c r="U25" s="96">
        <v>8</v>
      </c>
      <c r="V25" s="96">
        <f t="shared" si="7"/>
        <v>8.1999999999999993</v>
      </c>
      <c r="W25" s="96">
        <v>9</v>
      </c>
      <c r="X25" s="96">
        <v>7</v>
      </c>
      <c r="Y25" s="96">
        <f t="shared" si="4"/>
        <v>7.8</v>
      </c>
      <c r="Z25" s="96">
        <v>7</v>
      </c>
      <c r="AA25" s="96">
        <v>7</v>
      </c>
      <c r="AB25" s="96">
        <f t="shared" si="5"/>
        <v>7</v>
      </c>
    </row>
    <row r="26" spans="1:28" ht="18" customHeight="1">
      <c r="A26" s="92">
        <v>15</v>
      </c>
      <c r="B26" s="92" t="s">
        <v>60</v>
      </c>
      <c r="C26" s="93" t="s">
        <v>67</v>
      </c>
      <c r="D26" s="94" t="s">
        <v>65</v>
      </c>
      <c r="E26" s="95">
        <v>10</v>
      </c>
      <c r="F26" s="95">
        <v>5</v>
      </c>
      <c r="G26" s="95">
        <f t="shared" si="8"/>
        <v>7</v>
      </c>
      <c r="H26" s="95">
        <v>8.5</v>
      </c>
      <c r="I26" s="95">
        <v>7.5</v>
      </c>
      <c r="J26" s="95">
        <f t="shared" si="0"/>
        <v>7.9</v>
      </c>
      <c r="K26" s="95">
        <v>8.1</v>
      </c>
      <c r="L26" s="95">
        <v>7</v>
      </c>
      <c r="M26" s="95">
        <f t="shared" si="1"/>
        <v>7.4</v>
      </c>
      <c r="N26" s="95">
        <v>9</v>
      </c>
      <c r="O26" s="95">
        <v>8.5</v>
      </c>
      <c r="P26" s="95">
        <f t="shared" si="2"/>
        <v>8.6999999999999993</v>
      </c>
      <c r="Q26" s="95">
        <v>8.5</v>
      </c>
      <c r="R26" s="95">
        <v>8</v>
      </c>
      <c r="S26" s="95">
        <f t="shared" si="3"/>
        <v>8.1999999999999993</v>
      </c>
      <c r="T26" s="95">
        <v>9</v>
      </c>
      <c r="U26" s="95">
        <v>8</v>
      </c>
      <c r="V26" s="95">
        <f t="shared" si="7"/>
        <v>8.4</v>
      </c>
      <c r="W26" s="95">
        <v>10</v>
      </c>
      <c r="X26" s="95">
        <v>8</v>
      </c>
      <c r="Y26" s="95">
        <f t="shared" si="4"/>
        <v>8.8000000000000007</v>
      </c>
      <c r="Z26" s="95">
        <v>7</v>
      </c>
      <c r="AA26" s="95">
        <v>7</v>
      </c>
      <c r="AB26" s="96">
        <f t="shared" si="5"/>
        <v>7</v>
      </c>
    </row>
    <row r="27" spans="1:28" ht="18" customHeight="1">
      <c r="A27" s="92">
        <v>16</v>
      </c>
      <c r="B27" s="92" t="s">
        <v>63</v>
      </c>
      <c r="C27" s="93" t="s">
        <v>25</v>
      </c>
      <c r="D27" s="94" t="s">
        <v>69</v>
      </c>
      <c r="E27" s="95">
        <v>7.25</v>
      </c>
      <c r="F27" s="95">
        <v>5.5</v>
      </c>
      <c r="G27" s="95">
        <f t="shared" si="8"/>
        <v>6.2</v>
      </c>
      <c r="H27" s="95">
        <v>8.5</v>
      </c>
      <c r="I27" s="95">
        <v>7</v>
      </c>
      <c r="J27" s="95">
        <f t="shared" si="0"/>
        <v>7.6</v>
      </c>
      <c r="K27" s="95">
        <v>7.6</v>
      </c>
      <c r="L27" s="95">
        <v>7</v>
      </c>
      <c r="M27" s="95">
        <f t="shared" si="1"/>
        <v>7.2</v>
      </c>
      <c r="N27" s="95">
        <v>9</v>
      </c>
      <c r="O27" s="95">
        <v>8.5</v>
      </c>
      <c r="P27" s="95">
        <f t="shared" si="2"/>
        <v>8.6999999999999993</v>
      </c>
      <c r="Q27" s="95">
        <v>7.8</v>
      </c>
      <c r="R27" s="95">
        <v>6</v>
      </c>
      <c r="S27" s="95">
        <f t="shared" si="3"/>
        <v>6.7</v>
      </c>
      <c r="T27" s="95">
        <v>8.5</v>
      </c>
      <c r="U27" s="95">
        <v>8</v>
      </c>
      <c r="V27" s="95">
        <f t="shared" si="7"/>
        <v>8.1999999999999993</v>
      </c>
      <c r="W27" s="95">
        <v>9</v>
      </c>
      <c r="X27" s="95">
        <v>7</v>
      </c>
      <c r="Y27" s="95">
        <f t="shared" si="4"/>
        <v>7.8</v>
      </c>
      <c r="Z27" s="95">
        <v>7</v>
      </c>
      <c r="AA27" s="95">
        <v>7</v>
      </c>
      <c r="AB27" s="96">
        <f t="shared" si="5"/>
        <v>7</v>
      </c>
    </row>
    <row r="28" spans="1:28" ht="18" customHeight="1">
      <c r="A28" s="92">
        <v>17</v>
      </c>
      <c r="B28" s="92" t="s">
        <v>66</v>
      </c>
      <c r="C28" s="98" t="s">
        <v>71</v>
      </c>
      <c r="D28" s="99" t="s">
        <v>72</v>
      </c>
      <c r="E28" s="95">
        <v>8.25</v>
      </c>
      <c r="F28" s="95">
        <v>5</v>
      </c>
      <c r="G28" s="95">
        <f t="shared" si="8"/>
        <v>6.3</v>
      </c>
      <c r="H28" s="95">
        <v>8.5</v>
      </c>
      <c r="I28" s="95">
        <v>7</v>
      </c>
      <c r="J28" s="95">
        <f t="shared" si="0"/>
        <v>7.6</v>
      </c>
      <c r="K28" s="95">
        <v>8.1</v>
      </c>
      <c r="L28" s="95">
        <v>7.5</v>
      </c>
      <c r="M28" s="95">
        <f t="shared" si="1"/>
        <v>7.7</v>
      </c>
      <c r="N28" s="95">
        <v>8</v>
      </c>
      <c r="O28" s="95">
        <v>8.5</v>
      </c>
      <c r="P28" s="95">
        <f t="shared" si="2"/>
        <v>8.3000000000000007</v>
      </c>
      <c r="Q28" s="95">
        <v>8.1999999999999993</v>
      </c>
      <c r="R28" s="95">
        <v>8</v>
      </c>
      <c r="S28" s="95">
        <f t="shared" si="3"/>
        <v>8.1</v>
      </c>
      <c r="T28" s="95">
        <v>8.5</v>
      </c>
      <c r="U28" s="95">
        <v>8</v>
      </c>
      <c r="V28" s="95">
        <f t="shared" si="7"/>
        <v>8.1999999999999993</v>
      </c>
      <c r="W28" s="95">
        <v>9</v>
      </c>
      <c r="X28" s="95">
        <v>8</v>
      </c>
      <c r="Y28" s="95">
        <f t="shared" si="4"/>
        <v>8.4</v>
      </c>
      <c r="Z28" s="95">
        <v>7</v>
      </c>
      <c r="AA28" s="95">
        <v>8</v>
      </c>
      <c r="AB28" s="96">
        <f t="shared" si="5"/>
        <v>7.6</v>
      </c>
    </row>
    <row r="29" spans="1:28" ht="18" customHeight="1">
      <c r="A29" s="92">
        <v>18</v>
      </c>
      <c r="B29" s="92" t="s">
        <v>68</v>
      </c>
      <c r="C29" s="93" t="s">
        <v>74</v>
      </c>
      <c r="D29" s="94" t="s">
        <v>75</v>
      </c>
      <c r="E29" s="95">
        <v>8.8125</v>
      </c>
      <c r="F29" s="95">
        <v>6.5</v>
      </c>
      <c r="G29" s="95">
        <f t="shared" si="8"/>
        <v>7.4</v>
      </c>
      <c r="H29" s="95">
        <v>8.5</v>
      </c>
      <c r="I29" s="95">
        <v>7</v>
      </c>
      <c r="J29" s="95">
        <f t="shared" si="0"/>
        <v>7.6</v>
      </c>
      <c r="K29" s="95">
        <v>8.1</v>
      </c>
      <c r="L29" s="95">
        <v>8</v>
      </c>
      <c r="M29" s="95">
        <f t="shared" si="1"/>
        <v>8</v>
      </c>
      <c r="N29" s="95">
        <v>0</v>
      </c>
      <c r="O29" s="95">
        <v>8.5</v>
      </c>
      <c r="P29" s="95">
        <f t="shared" si="2"/>
        <v>5.0999999999999996</v>
      </c>
      <c r="Q29" s="95">
        <v>7.5</v>
      </c>
      <c r="R29" s="95">
        <v>8</v>
      </c>
      <c r="S29" s="95">
        <f t="shared" si="3"/>
        <v>7.8</v>
      </c>
      <c r="T29" s="95">
        <v>8.5</v>
      </c>
      <c r="U29" s="95">
        <v>8</v>
      </c>
      <c r="V29" s="95">
        <f t="shared" si="7"/>
        <v>8.1999999999999993</v>
      </c>
      <c r="W29" s="95">
        <v>9</v>
      </c>
      <c r="X29" s="95">
        <v>8</v>
      </c>
      <c r="Y29" s="95">
        <f t="shared" si="4"/>
        <v>8.4</v>
      </c>
      <c r="Z29" s="95">
        <v>8</v>
      </c>
      <c r="AA29" s="95">
        <v>8</v>
      </c>
      <c r="AB29" s="96">
        <f t="shared" si="5"/>
        <v>8</v>
      </c>
    </row>
    <row r="30" spans="1:28" s="80" customFormat="1" ht="18" customHeight="1">
      <c r="A30" s="92">
        <v>19</v>
      </c>
      <c r="B30" s="111" t="s">
        <v>70</v>
      </c>
      <c r="C30" s="112" t="s">
        <v>77</v>
      </c>
      <c r="D30" s="113" t="s">
        <v>78</v>
      </c>
      <c r="E30" s="110" t="e">
        <v>#VALUE!</v>
      </c>
      <c r="F30" s="110" t="s">
        <v>162</v>
      </c>
      <c r="G30" s="110" t="e">
        <f t="shared" si="8"/>
        <v>#VALUE!</v>
      </c>
      <c r="H30" s="110">
        <v>8.5</v>
      </c>
      <c r="I30" s="110" t="s">
        <v>162</v>
      </c>
      <c r="J30" s="110" t="e">
        <f t="shared" si="0"/>
        <v>#VALUE!</v>
      </c>
      <c r="K30" s="110">
        <v>7.1</v>
      </c>
      <c r="L30" s="110" t="s">
        <v>162</v>
      </c>
      <c r="M30" s="110" t="e">
        <f t="shared" si="1"/>
        <v>#VALUE!</v>
      </c>
      <c r="N30" s="110">
        <v>0</v>
      </c>
      <c r="O30" s="110" t="s">
        <v>162</v>
      </c>
      <c r="P30" s="110" t="e">
        <f t="shared" si="2"/>
        <v>#VALUE!</v>
      </c>
      <c r="Q30" s="110">
        <v>6.3</v>
      </c>
      <c r="R30" s="110" t="s">
        <v>162</v>
      </c>
      <c r="S30" s="110" t="e">
        <f t="shared" si="3"/>
        <v>#VALUE!</v>
      </c>
      <c r="T30" s="110">
        <v>8</v>
      </c>
      <c r="U30" s="110" t="s">
        <v>162</v>
      </c>
      <c r="V30" s="110" t="e">
        <f t="shared" si="7"/>
        <v>#VALUE!</v>
      </c>
      <c r="W30" s="110">
        <v>9</v>
      </c>
      <c r="X30" s="110" t="s">
        <v>162</v>
      </c>
      <c r="Y30" s="110" t="e">
        <f t="shared" si="4"/>
        <v>#VALUE!</v>
      </c>
      <c r="Z30" s="110">
        <v>7</v>
      </c>
      <c r="AA30" s="110" t="s">
        <v>162</v>
      </c>
      <c r="AB30" s="96" t="e">
        <f t="shared" si="5"/>
        <v>#VALUE!</v>
      </c>
    </row>
    <row r="31" spans="1:28" ht="18" customHeight="1">
      <c r="A31" s="92">
        <v>20</v>
      </c>
      <c r="B31" s="92" t="s">
        <v>73</v>
      </c>
      <c r="C31" s="93" t="s">
        <v>80</v>
      </c>
      <c r="D31" s="94" t="s">
        <v>81</v>
      </c>
      <c r="E31" s="95">
        <v>9.4375</v>
      </c>
      <c r="F31" s="95">
        <v>5</v>
      </c>
      <c r="G31" s="95">
        <f t="shared" si="8"/>
        <v>6.8</v>
      </c>
      <c r="H31" s="95">
        <v>8.5</v>
      </c>
      <c r="I31" s="95">
        <v>7</v>
      </c>
      <c r="J31" s="95">
        <f t="shared" si="0"/>
        <v>7.6</v>
      </c>
      <c r="K31" s="95">
        <v>8.1</v>
      </c>
      <c r="L31" s="95">
        <v>7</v>
      </c>
      <c r="M31" s="95">
        <f t="shared" si="1"/>
        <v>7.4</v>
      </c>
      <c r="N31" s="95">
        <v>5</v>
      </c>
      <c r="O31" s="95">
        <v>8.5</v>
      </c>
      <c r="P31" s="95">
        <f t="shared" si="2"/>
        <v>7.1</v>
      </c>
      <c r="Q31" s="95">
        <v>8.5</v>
      </c>
      <c r="R31" s="95">
        <v>6</v>
      </c>
      <c r="S31" s="95">
        <f t="shared" si="3"/>
        <v>7</v>
      </c>
      <c r="T31" s="95">
        <v>8.5</v>
      </c>
      <c r="U31" s="95">
        <v>8</v>
      </c>
      <c r="V31" s="95">
        <f t="shared" si="7"/>
        <v>8.1999999999999993</v>
      </c>
      <c r="W31" s="95">
        <v>9</v>
      </c>
      <c r="X31" s="95">
        <v>8</v>
      </c>
      <c r="Y31" s="95">
        <f t="shared" si="4"/>
        <v>8.4</v>
      </c>
      <c r="Z31" s="95">
        <v>7</v>
      </c>
      <c r="AA31" s="95">
        <v>7</v>
      </c>
      <c r="AB31" s="96">
        <f t="shared" si="5"/>
        <v>7</v>
      </c>
    </row>
    <row r="32" spans="1:28" ht="18" customHeight="1">
      <c r="A32" s="92">
        <v>21</v>
      </c>
      <c r="B32" s="92" t="s">
        <v>76</v>
      </c>
      <c r="C32" s="93" t="s">
        <v>83</v>
      </c>
      <c r="D32" s="94" t="s">
        <v>84</v>
      </c>
      <c r="E32" s="95">
        <v>8.25</v>
      </c>
      <c r="F32" s="95">
        <v>7</v>
      </c>
      <c r="G32" s="95">
        <f t="shared" si="8"/>
        <v>7.5</v>
      </c>
      <c r="H32" s="95">
        <v>8.5</v>
      </c>
      <c r="I32" s="95">
        <v>7.5</v>
      </c>
      <c r="J32" s="95">
        <f t="shared" si="0"/>
        <v>7.9</v>
      </c>
      <c r="K32" s="95">
        <v>7.6</v>
      </c>
      <c r="L32" s="95">
        <v>7</v>
      </c>
      <c r="M32" s="95">
        <f t="shared" si="1"/>
        <v>7.2</v>
      </c>
      <c r="N32" s="95">
        <v>8</v>
      </c>
      <c r="O32" s="95">
        <v>9</v>
      </c>
      <c r="P32" s="95">
        <f t="shared" si="2"/>
        <v>8.6</v>
      </c>
      <c r="Q32" s="95">
        <v>7.8</v>
      </c>
      <c r="R32" s="95">
        <v>8</v>
      </c>
      <c r="S32" s="95">
        <f t="shared" si="3"/>
        <v>7.9</v>
      </c>
      <c r="T32" s="95">
        <v>8.5</v>
      </c>
      <c r="U32" s="95">
        <v>8</v>
      </c>
      <c r="V32" s="95">
        <f t="shared" si="7"/>
        <v>8.1999999999999993</v>
      </c>
      <c r="W32" s="95">
        <v>9</v>
      </c>
      <c r="X32" s="95">
        <v>9</v>
      </c>
      <c r="Y32" s="95">
        <f t="shared" si="4"/>
        <v>9</v>
      </c>
      <c r="Z32" s="95">
        <v>7</v>
      </c>
      <c r="AA32" s="95">
        <v>8</v>
      </c>
      <c r="AB32" s="96">
        <f t="shared" si="5"/>
        <v>7.6</v>
      </c>
    </row>
    <row r="33" spans="1:28" s="80" customFormat="1" ht="18" customHeight="1">
      <c r="A33" s="92">
        <v>22</v>
      </c>
      <c r="B33" s="111" t="s">
        <v>79</v>
      </c>
      <c r="C33" s="112" t="s">
        <v>86</v>
      </c>
      <c r="D33" s="113" t="s">
        <v>84</v>
      </c>
      <c r="E33" s="110" t="e">
        <v>#VALUE!</v>
      </c>
      <c r="F33" s="110" t="s">
        <v>162</v>
      </c>
      <c r="G33" s="110" t="e">
        <f t="shared" si="8"/>
        <v>#VALUE!</v>
      </c>
      <c r="H33" s="110">
        <v>2.5</v>
      </c>
      <c r="I33" s="110" t="s">
        <v>162</v>
      </c>
      <c r="J33" s="110" t="e">
        <f t="shared" si="0"/>
        <v>#VALUE!</v>
      </c>
      <c r="K33" s="110">
        <v>8.1</v>
      </c>
      <c r="L33" s="110" t="s">
        <v>162</v>
      </c>
      <c r="M33" s="110" t="e">
        <f t="shared" si="1"/>
        <v>#VALUE!</v>
      </c>
      <c r="N33" s="110">
        <v>0</v>
      </c>
      <c r="O33" s="110" t="s">
        <v>162</v>
      </c>
      <c r="P33" s="110" t="e">
        <f t="shared" si="2"/>
        <v>#VALUE!</v>
      </c>
      <c r="Q33" s="110">
        <v>6.8999999999999995</v>
      </c>
      <c r="R33" s="110" t="s">
        <v>162</v>
      </c>
      <c r="S33" s="110" t="e">
        <f t="shared" si="3"/>
        <v>#VALUE!</v>
      </c>
      <c r="T33" s="110">
        <v>8</v>
      </c>
      <c r="U33" s="110" t="s">
        <v>162</v>
      </c>
      <c r="V33" s="110" t="e">
        <f t="shared" si="7"/>
        <v>#VALUE!</v>
      </c>
      <c r="W33" s="110">
        <v>9</v>
      </c>
      <c r="X33" s="110" t="s">
        <v>162</v>
      </c>
      <c r="Y33" s="110" t="e">
        <f t="shared" si="4"/>
        <v>#VALUE!</v>
      </c>
      <c r="Z33" s="110">
        <v>0</v>
      </c>
      <c r="AA33" s="110" t="s">
        <v>162</v>
      </c>
      <c r="AB33" s="96" t="e">
        <f t="shared" si="5"/>
        <v>#VALUE!</v>
      </c>
    </row>
    <row r="34" spans="1:28" ht="18" customHeight="1">
      <c r="A34" s="92">
        <v>23</v>
      </c>
      <c r="B34" s="92" t="s">
        <v>82</v>
      </c>
      <c r="C34" s="93" t="s">
        <v>88</v>
      </c>
      <c r="D34" s="94" t="s">
        <v>84</v>
      </c>
      <c r="E34" s="95">
        <v>8.8125</v>
      </c>
      <c r="F34" s="95">
        <v>6.5</v>
      </c>
      <c r="G34" s="95">
        <f t="shared" si="8"/>
        <v>7.4</v>
      </c>
      <c r="H34" s="95">
        <v>2.5</v>
      </c>
      <c r="I34" s="95">
        <v>7.5</v>
      </c>
      <c r="J34" s="95">
        <f t="shared" si="0"/>
        <v>5.5</v>
      </c>
      <c r="K34" s="95">
        <v>8.1</v>
      </c>
      <c r="L34" s="95">
        <v>8</v>
      </c>
      <c r="M34" s="95">
        <f t="shared" si="1"/>
        <v>8</v>
      </c>
      <c r="N34" s="95">
        <v>9</v>
      </c>
      <c r="O34" s="95">
        <v>8.5</v>
      </c>
      <c r="P34" s="95">
        <f t="shared" si="2"/>
        <v>8.6999999999999993</v>
      </c>
      <c r="Q34" s="95">
        <v>7.8</v>
      </c>
      <c r="R34" s="95">
        <v>8</v>
      </c>
      <c r="S34" s="95">
        <f t="shared" si="3"/>
        <v>7.9</v>
      </c>
      <c r="T34" s="95">
        <v>8.5</v>
      </c>
      <c r="U34" s="95">
        <v>8</v>
      </c>
      <c r="V34" s="95">
        <f t="shared" si="7"/>
        <v>8.1999999999999993</v>
      </c>
      <c r="W34" s="95">
        <v>9</v>
      </c>
      <c r="X34" s="95">
        <v>9</v>
      </c>
      <c r="Y34" s="95">
        <f t="shared" si="4"/>
        <v>9</v>
      </c>
      <c r="Z34" s="95">
        <v>7</v>
      </c>
      <c r="AA34" s="95">
        <v>7</v>
      </c>
      <c r="AB34" s="96">
        <f t="shared" si="5"/>
        <v>7</v>
      </c>
    </row>
    <row r="35" spans="1:28" ht="18" customHeight="1">
      <c r="A35" s="92">
        <v>24</v>
      </c>
      <c r="B35" s="92" t="s">
        <v>85</v>
      </c>
      <c r="C35" s="93" t="s">
        <v>90</v>
      </c>
      <c r="D35" s="94" t="s">
        <v>91</v>
      </c>
      <c r="E35" s="95">
        <v>8.8125</v>
      </c>
      <c r="F35" s="95">
        <v>5.5</v>
      </c>
      <c r="G35" s="95">
        <f t="shared" si="8"/>
        <v>6.8</v>
      </c>
      <c r="H35" s="95">
        <v>8.5</v>
      </c>
      <c r="I35" s="95">
        <v>7</v>
      </c>
      <c r="J35" s="95">
        <f t="shared" si="0"/>
        <v>7.6</v>
      </c>
      <c r="K35" s="95">
        <v>8.1</v>
      </c>
      <c r="L35" s="95">
        <v>8</v>
      </c>
      <c r="M35" s="95">
        <f t="shared" si="1"/>
        <v>8</v>
      </c>
      <c r="N35" s="95">
        <v>8</v>
      </c>
      <c r="O35" s="95">
        <v>8.5</v>
      </c>
      <c r="P35" s="95">
        <f t="shared" si="2"/>
        <v>8.3000000000000007</v>
      </c>
      <c r="Q35" s="95">
        <v>4.5</v>
      </c>
      <c r="R35" s="95">
        <v>6</v>
      </c>
      <c r="S35" s="95">
        <f t="shared" si="3"/>
        <v>5.4</v>
      </c>
      <c r="T35" s="95">
        <v>8.5</v>
      </c>
      <c r="U35" s="95">
        <v>8</v>
      </c>
      <c r="V35" s="95">
        <f t="shared" si="7"/>
        <v>8.1999999999999993</v>
      </c>
      <c r="W35" s="95">
        <v>9</v>
      </c>
      <c r="X35" s="95">
        <v>8</v>
      </c>
      <c r="Y35" s="95">
        <f t="shared" si="4"/>
        <v>8.4</v>
      </c>
      <c r="Z35" s="95">
        <v>8</v>
      </c>
      <c r="AA35" s="95">
        <v>7</v>
      </c>
      <c r="AB35" s="96">
        <f t="shared" si="5"/>
        <v>7.4</v>
      </c>
    </row>
    <row r="36" spans="1:28" ht="18" customHeight="1">
      <c r="A36" s="92">
        <v>25</v>
      </c>
      <c r="B36" s="92" t="s">
        <v>87</v>
      </c>
      <c r="C36" s="93" t="s">
        <v>93</v>
      </c>
      <c r="D36" s="94" t="s">
        <v>94</v>
      </c>
      <c r="E36" s="95">
        <v>8.25</v>
      </c>
      <c r="F36" s="95">
        <v>6</v>
      </c>
      <c r="G36" s="95">
        <f t="shared" ref="G36:G59" si="9">ROUND((0.4*E36+0.6*F36),1)</f>
        <v>6.9</v>
      </c>
      <c r="H36" s="95">
        <v>2.5</v>
      </c>
      <c r="I36" s="95">
        <v>7.5</v>
      </c>
      <c r="J36" s="95">
        <f t="shared" ref="J36:J59" si="10">ROUND((0.4*H36+0.6*I36),1)</f>
        <v>5.5</v>
      </c>
      <c r="K36" s="95">
        <v>8.1</v>
      </c>
      <c r="L36" s="95">
        <v>7</v>
      </c>
      <c r="M36" s="95">
        <f t="shared" ref="M36:M59" si="11">ROUND((0.4*K36+0.6*L36),1)</f>
        <v>7.4</v>
      </c>
      <c r="N36" s="95">
        <v>8</v>
      </c>
      <c r="O36" s="95">
        <v>8.5</v>
      </c>
      <c r="P36" s="95">
        <f t="shared" ref="P36:P59" si="12">ROUND((0.4*N36+0.6*O36),1)</f>
        <v>8.3000000000000007</v>
      </c>
      <c r="Q36" s="95">
        <v>7.5</v>
      </c>
      <c r="R36" s="95">
        <v>8</v>
      </c>
      <c r="S36" s="95">
        <f t="shared" ref="S36:S59" si="13">ROUND((0.4*Q36+0.6*R36),1)</f>
        <v>7.8</v>
      </c>
      <c r="T36" s="95">
        <v>9</v>
      </c>
      <c r="U36" s="95">
        <v>8</v>
      </c>
      <c r="V36" s="95">
        <f t="shared" si="7"/>
        <v>8.4</v>
      </c>
      <c r="W36" s="95">
        <v>10</v>
      </c>
      <c r="X36" s="95">
        <v>9</v>
      </c>
      <c r="Y36" s="95">
        <f t="shared" si="4"/>
        <v>9.4</v>
      </c>
      <c r="Z36" s="95">
        <v>7</v>
      </c>
      <c r="AA36" s="95">
        <v>8</v>
      </c>
      <c r="AB36" s="96">
        <f t="shared" si="5"/>
        <v>7.6</v>
      </c>
    </row>
    <row r="37" spans="1:28" ht="18" customHeight="1">
      <c r="A37" s="92">
        <v>26</v>
      </c>
      <c r="B37" s="92" t="s">
        <v>89</v>
      </c>
      <c r="C37" s="93" t="s">
        <v>96</v>
      </c>
      <c r="D37" s="94" t="s">
        <v>97</v>
      </c>
      <c r="E37" s="95">
        <v>8.8125</v>
      </c>
      <c r="F37" s="95">
        <v>6</v>
      </c>
      <c r="G37" s="95">
        <f t="shared" si="9"/>
        <v>7.1</v>
      </c>
      <c r="H37" s="95">
        <v>8.5</v>
      </c>
      <c r="I37" s="95">
        <v>7.5</v>
      </c>
      <c r="J37" s="95">
        <f t="shared" si="10"/>
        <v>7.9</v>
      </c>
      <c r="K37" s="95">
        <v>7.6</v>
      </c>
      <c r="L37" s="95">
        <v>8</v>
      </c>
      <c r="M37" s="95">
        <f t="shared" si="11"/>
        <v>7.8</v>
      </c>
      <c r="N37" s="95">
        <v>6</v>
      </c>
      <c r="O37" s="95">
        <v>8.5</v>
      </c>
      <c r="P37" s="95">
        <f t="shared" si="12"/>
        <v>7.5</v>
      </c>
      <c r="Q37" s="95">
        <v>8.5</v>
      </c>
      <c r="R37" s="95">
        <v>6</v>
      </c>
      <c r="S37" s="95">
        <f t="shared" si="13"/>
        <v>7</v>
      </c>
      <c r="T37" s="95">
        <v>8.5</v>
      </c>
      <c r="U37" s="95">
        <v>8</v>
      </c>
      <c r="V37" s="95">
        <f t="shared" si="7"/>
        <v>8.1999999999999993</v>
      </c>
      <c r="W37" s="95">
        <v>9</v>
      </c>
      <c r="X37" s="95">
        <v>9</v>
      </c>
      <c r="Y37" s="95">
        <f t="shared" si="4"/>
        <v>9</v>
      </c>
      <c r="Z37" s="95">
        <v>7</v>
      </c>
      <c r="AA37" s="95">
        <v>8</v>
      </c>
      <c r="AB37" s="96">
        <f t="shared" si="5"/>
        <v>7.6</v>
      </c>
    </row>
    <row r="38" spans="1:28" ht="18" customHeight="1">
      <c r="A38" s="92">
        <v>27</v>
      </c>
      <c r="B38" s="92" t="s">
        <v>92</v>
      </c>
      <c r="C38" s="93" t="s">
        <v>99</v>
      </c>
      <c r="D38" s="94" t="s">
        <v>100</v>
      </c>
      <c r="E38" s="95">
        <v>5.6875</v>
      </c>
      <c r="F38" s="95">
        <v>5.5</v>
      </c>
      <c r="G38" s="95">
        <f t="shared" si="9"/>
        <v>5.6</v>
      </c>
      <c r="H38" s="95">
        <v>8.5</v>
      </c>
      <c r="I38" s="95">
        <v>7</v>
      </c>
      <c r="J38" s="95">
        <f t="shared" si="10"/>
        <v>7.6</v>
      </c>
      <c r="K38" s="95">
        <v>8.5</v>
      </c>
      <c r="L38" s="95">
        <v>8</v>
      </c>
      <c r="M38" s="95">
        <f t="shared" si="11"/>
        <v>8.1999999999999993</v>
      </c>
      <c r="N38" s="95">
        <v>9</v>
      </c>
      <c r="O38" s="95">
        <v>8.5</v>
      </c>
      <c r="P38" s="95">
        <f t="shared" si="12"/>
        <v>8.6999999999999993</v>
      </c>
      <c r="Q38" s="95">
        <v>6.8999999999999995</v>
      </c>
      <c r="R38" s="95">
        <v>8</v>
      </c>
      <c r="S38" s="95">
        <f t="shared" si="13"/>
        <v>7.6</v>
      </c>
      <c r="T38" s="95">
        <v>8.5</v>
      </c>
      <c r="U38" s="95">
        <v>8</v>
      </c>
      <c r="V38" s="95">
        <f t="shared" si="7"/>
        <v>8.1999999999999993</v>
      </c>
      <c r="W38" s="95">
        <v>10</v>
      </c>
      <c r="X38" s="95">
        <v>9</v>
      </c>
      <c r="Y38" s="95">
        <f t="shared" si="4"/>
        <v>9.4</v>
      </c>
      <c r="Z38" s="95">
        <v>7</v>
      </c>
      <c r="AA38" s="95">
        <v>8</v>
      </c>
      <c r="AB38" s="96">
        <f t="shared" si="5"/>
        <v>7.6</v>
      </c>
    </row>
    <row r="39" spans="1:28" ht="18" customHeight="1">
      <c r="A39" s="92">
        <v>28</v>
      </c>
      <c r="B39" s="92" t="s">
        <v>95</v>
      </c>
      <c r="C39" s="93" t="s">
        <v>102</v>
      </c>
      <c r="D39" s="94" t="s">
        <v>103</v>
      </c>
      <c r="E39" s="95">
        <v>9.4375</v>
      </c>
      <c r="F39" s="95">
        <v>7</v>
      </c>
      <c r="G39" s="95">
        <f t="shared" si="9"/>
        <v>8</v>
      </c>
      <c r="H39" s="95">
        <v>2.5</v>
      </c>
      <c r="I39" s="95">
        <v>8</v>
      </c>
      <c r="J39" s="95">
        <f t="shared" si="10"/>
        <v>5.8</v>
      </c>
      <c r="K39" s="95">
        <v>7.8</v>
      </c>
      <c r="L39" s="95">
        <v>7.5</v>
      </c>
      <c r="M39" s="95">
        <f t="shared" si="11"/>
        <v>7.6</v>
      </c>
      <c r="N39" s="95">
        <v>8</v>
      </c>
      <c r="O39" s="95">
        <v>8.5</v>
      </c>
      <c r="P39" s="95">
        <f t="shared" si="12"/>
        <v>8.3000000000000007</v>
      </c>
      <c r="Q39" s="95">
        <v>6.8999999999999995</v>
      </c>
      <c r="R39" s="95">
        <v>8</v>
      </c>
      <c r="S39" s="95">
        <f t="shared" si="13"/>
        <v>7.6</v>
      </c>
      <c r="T39" s="95">
        <v>8.5</v>
      </c>
      <c r="U39" s="95">
        <v>8</v>
      </c>
      <c r="V39" s="95">
        <f t="shared" si="7"/>
        <v>8.1999999999999993</v>
      </c>
      <c r="W39" s="95">
        <v>9</v>
      </c>
      <c r="X39" s="95">
        <v>9</v>
      </c>
      <c r="Y39" s="95">
        <f t="shared" si="4"/>
        <v>9</v>
      </c>
      <c r="Z39" s="95">
        <v>7</v>
      </c>
      <c r="AA39" s="95">
        <v>9</v>
      </c>
      <c r="AB39" s="96">
        <f t="shared" si="5"/>
        <v>8.1999999999999993</v>
      </c>
    </row>
    <row r="40" spans="1:28" ht="18" customHeight="1">
      <c r="A40" s="92">
        <v>29</v>
      </c>
      <c r="B40" s="92" t="s">
        <v>98</v>
      </c>
      <c r="C40" s="93" t="s">
        <v>105</v>
      </c>
      <c r="D40" s="94" t="s">
        <v>103</v>
      </c>
      <c r="E40" s="95">
        <v>9.4375</v>
      </c>
      <c r="F40" s="95">
        <v>6</v>
      </c>
      <c r="G40" s="95">
        <f t="shared" si="9"/>
        <v>7.4</v>
      </c>
      <c r="H40" s="95">
        <v>8.5</v>
      </c>
      <c r="I40" s="95">
        <v>8</v>
      </c>
      <c r="J40" s="95">
        <f t="shared" si="10"/>
        <v>8.1999999999999993</v>
      </c>
      <c r="K40" s="95">
        <v>8.1</v>
      </c>
      <c r="L40" s="95">
        <v>8</v>
      </c>
      <c r="M40" s="95">
        <f t="shared" si="11"/>
        <v>8</v>
      </c>
      <c r="N40" s="95">
        <v>8</v>
      </c>
      <c r="O40" s="95">
        <v>8.5</v>
      </c>
      <c r="P40" s="95">
        <f t="shared" si="12"/>
        <v>8.3000000000000007</v>
      </c>
      <c r="Q40" s="95">
        <v>8.5</v>
      </c>
      <c r="R40" s="95">
        <v>8</v>
      </c>
      <c r="S40" s="95">
        <f t="shared" si="13"/>
        <v>8.1999999999999993</v>
      </c>
      <c r="T40" s="95">
        <v>8.5</v>
      </c>
      <c r="U40" s="95">
        <v>8</v>
      </c>
      <c r="V40" s="95">
        <f t="shared" si="7"/>
        <v>8.1999999999999993</v>
      </c>
      <c r="W40" s="95">
        <v>9</v>
      </c>
      <c r="X40" s="95">
        <v>8</v>
      </c>
      <c r="Y40" s="95">
        <f t="shared" si="4"/>
        <v>8.4</v>
      </c>
      <c r="Z40" s="95">
        <v>7</v>
      </c>
      <c r="AA40" s="95">
        <v>8</v>
      </c>
      <c r="AB40" s="96">
        <f t="shared" si="5"/>
        <v>7.6</v>
      </c>
    </row>
    <row r="41" spans="1:28" ht="18" customHeight="1">
      <c r="A41" s="92">
        <v>30</v>
      </c>
      <c r="B41" s="92" t="s">
        <v>101</v>
      </c>
      <c r="C41" s="93" t="s">
        <v>107</v>
      </c>
      <c r="D41" s="97" t="s">
        <v>108</v>
      </c>
      <c r="E41" s="95">
        <v>9.4375</v>
      </c>
      <c r="F41" s="95">
        <v>5.5</v>
      </c>
      <c r="G41" s="95">
        <f t="shared" si="9"/>
        <v>7.1</v>
      </c>
      <c r="H41" s="95">
        <v>8.5</v>
      </c>
      <c r="I41" s="95">
        <v>7</v>
      </c>
      <c r="J41" s="95">
        <f t="shared" si="10"/>
        <v>7.6</v>
      </c>
      <c r="K41" s="95">
        <v>7.1</v>
      </c>
      <c r="L41" s="95">
        <v>8</v>
      </c>
      <c r="M41" s="95">
        <f t="shared" si="11"/>
        <v>7.6</v>
      </c>
      <c r="N41" s="95">
        <v>9</v>
      </c>
      <c r="O41" s="95">
        <v>8.5</v>
      </c>
      <c r="P41" s="95">
        <f t="shared" si="12"/>
        <v>8.6999999999999993</v>
      </c>
      <c r="Q41" s="95">
        <v>7.8</v>
      </c>
      <c r="R41" s="95">
        <v>6</v>
      </c>
      <c r="S41" s="95">
        <f t="shared" si="13"/>
        <v>6.7</v>
      </c>
      <c r="T41" s="95">
        <v>8.5</v>
      </c>
      <c r="U41" s="95">
        <v>8</v>
      </c>
      <c r="V41" s="95">
        <f t="shared" si="7"/>
        <v>8.1999999999999993</v>
      </c>
      <c r="W41" s="95">
        <v>9</v>
      </c>
      <c r="X41" s="95">
        <v>9</v>
      </c>
      <c r="Y41" s="95">
        <f t="shared" si="4"/>
        <v>9</v>
      </c>
      <c r="Z41" s="95">
        <v>7</v>
      </c>
      <c r="AA41" s="95">
        <v>8</v>
      </c>
      <c r="AB41" s="96">
        <f t="shared" si="5"/>
        <v>7.6</v>
      </c>
    </row>
    <row r="42" spans="1:28" ht="18" customHeight="1">
      <c r="A42" s="92">
        <v>31</v>
      </c>
      <c r="B42" s="92" t="s">
        <v>104</v>
      </c>
      <c r="C42" s="93" t="s">
        <v>110</v>
      </c>
      <c r="D42" s="94" t="s">
        <v>111</v>
      </c>
      <c r="E42" s="95">
        <v>9.4375</v>
      </c>
      <c r="F42" s="95">
        <v>5.5</v>
      </c>
      <c r="G42" s="95">
        <f t="shared" si="9"/>
        <v>7.1</v>
      </c>
      <c r="H42" s="95">
        <v>8.5</v>
      </c>
      <c r="I42" s="95">
        <v>7.5</v>
      </c>
      <c r="J42" s="95">
        <f t="shared" si="10"/>
        <v>7.9</v>
      </c>
      <c r="K42" s="95">
        <v>8.1</v>
      </c>
      <c r="L42" s="95">
        <v>8</v>
      </c>
      <c r="M42" s="95">
        <f t="shared" si="11"/>
        <v>8</v>
      </c>
      <c r="N42" s="95">
        <v>8</v>
      </c>
      <c r="O42" s="95">
        <v>8.5</v>
      </c>
      <c r="P42" s="95">
        <f t="shared" si="12"/>
        <v>8.3000000000000007</v>
      </c>
      <c r="Q42" s="95">
        <v>7.8</v>
      </c>
      <c r="R42" s="95">
        <v>6</v>
      </c>
      <c r="S42" s="95">
        <f t="shared" si="13"/>
        <v>6.7</v>
      </c>
      <c r="T42" s="95">
        <v>8.5</v>
      </c>
      <c r="U42" s="95">
        <v>8</v>
      </c>
      <c r="V42" s="95">
        <f t="shared" si="7"/>
        <v>8.1999999999999993</v>
      </c>
      <c r="W42" s="95">
        <v>10</v>
      </c>
      <c r="X42" s="95">
        <v>9</v>
      </c>
      <c r="Y42" s="95">
        <f t="shared" si="4"/>
        <v>9.4</v>
      </c>
      <c r="Z42" s="95">
        <v>8</v>
      </c>
      <c r="AA42" s="95">
        <v>8</v>
      </c>
      <c r="AB42" s="96">
        <f t="shared" si="5"/>
        <v>8</v>
      </c>
    </row>
    <row r="43" spans="1:28" ht="18" customHeight="1">
      <c r="A43" s="92">
        <v>32</v>
      </c>
      <c r="B43" s="92" t="s">
        <v>106</v>
      </c>
      <c r="C43" s="93" t="s">
        <v>113</v>
      </c>
      <c r="D43" s="97" t="s">
        <v>114</v>
      </c>
      <c r="E43" s="95">
        <v>10</v>
      </c>
      <c r="F43" s="95">
        <v>5.5</v>
      </c>
      <c r="G43" s="95">
        <f t="shared" si="9"/>
        <v>7.3</v>
      </c>
      <c r="H43" s="95">
        <v>2.5</v>
      </c>
      <c r="I43" s="95">
        <v>7.5</v>
      </c>
      <c r="J43" s="95">
        <f t="shared" si="10"/>
        <v>5.5</v>
      </c>
      <c r="K43" s="95">
        <v>8</v>
      </c>
      <c r="L43" s="95">
        <v>8</v>
      </c>
      <c r="M43" s="95">
        <f t="shared" si="11"/>
        <v>8</v>
      </c>
      <c r="N43" s="95">
        <v>0</v>
      </c>
      <c r="O43" s="95">
        <v>8.5</v>
      </c>
      <c r="P43" s="95">
        <f t="shared" si="12"/>
        <v>5.0999999999999996</v>
      </c>
      <c r="Q43" s="95">
        <v>7.5</v>
      </c>
      <c r="R43" s="95">
        <v>6</v>
      </c>
      <c r="S43" s="95">
        <f t="shared" si="13"/>
        <v>6.6</v>
      </c>
      <c r="T43" s="95">
        <v>8.5</v>
      </c>
      <c r="U43" s="95">
        <v>8</v>
      </c>
      <c r="V43" s="95">
        <f t="shared" si="7"/>
        <v>8.1999999999999993</v>
      </c>
      <c r="W43" s="95">
        <v>10</v>
      </c>
      <c r="X43" s="95">
        <v>9</v>
      </c>
      <c r="Y43" s="95">
        <f t="shared" si="4"/>
        <v>9.4</v>
      </c>
      <c r="Z43" s="95">
        <v>7</v>
      </c>
      <c r="AA43" s="95">
        <v>7</v>
      </c>
      <c r="AB43" s="96">
        <f t="shared" si="5"/>
        <v>7</v>
      </c>
    </row>
    <row r="44" spans="1:28" ht="18" customHeight="1">
      <c r="A44" s="92">
        <v>33</v>
      </c>
      <c r="B44" s="92" t="s">
        <v>109</v>
      </c>
      <c r="C44" s="98" t="s">
        <v>116</v>
      </c>
      <c r="D44" s="99" t="s">
        <v>114</v>
      </c>
      <c r="E44" s="95">
        <v>10</v>
      </c>
      <c r="F44" s="95">
        <v>7</v>
      </c>
      <c r="G44" s="95">
        <f t="shared" si="9"/>
        <v>8.1999999999999993</v>
      </c>
      <c r="H44" s="95">
        <v>8.5</v>
      </c>
      <c r="I44" s="95">
        <v>7.5</v>
      </c>
      <c r="J44" s="95">
        <f t="shared" si="10"/>
        <v>7.9</v>
      </c>
      <c r="K44" s="95">
        <v>8.1</v>
      </c>
      <c r="L44" s="95">
        <v>8</v>
      </c>
      <c r="M44" s="95">
        <f t="shared" si="11"/>
        <v>8</v>
      </c>
      <c r="N44" s="95">
        <v>9</v>
      </c>
      <c r="O44" s="95">
        <v>8.5</v>
      </c>
      <c r="P44" s="95">
        <f t="shared" si="12"/>
        <v>8.6999999999999993</v>
      </c>
      <c r="Q44" s="95">
        <v>8.9</v>
      </c>
      <c r="R44" s="95">
        <v>8</v>
      </c>
      <c r="S44" s="95">
        <f t="shared" si="13"/>
        <v>8.4</v>
      </c>
      <c r="T44" s="95">
        <v>8.5</v>
      </c>
      <c r="U44" s="95">
        <v>8</v>
      </c>
      <c r="V44" s="95">
        <f t="shared" si="7"/>
        <v>8.1999999999999993</v>
      </c>
      <c r="W44" s="95">
        <v>9</v>
      </c>
      <c r="X44" s="95">
        <v>9</v>
      </c>
      <c r="Y44" s="95">
        <f t="shared" si="4"/>
        <v>9</v>
      </c>
      <c r="Z44" s="95">
        <v>7</v>
      </c>
      <c r="AA44" s="95">
        <v>8</v>
      </c>
      <c r="AB44" s="96">
        <f t="shared" si="5"/>
        <v>7.6</v>
      </c>
    </row>
    <row r="45" spans="1:28" ht="18" customHeight="1">
      <c r="A45" s="92">
        <v>34</v>
      </c>
      <c r="B45" s="92" t="s">
        <v>112</v>
      </c>
      <c r="C45" s="93" t="s">
        <v>99</v>
      </c>
      <c r="D45" s="94" t="s">
        <v>114</v>
      </c>
      <c r="E45" s="95">
        <v>9.4375</v>
      </c>
      <c r="F45" s="95">
        <v>6</v>
      </c>
      <c r="G45" s="95">
        <f t="shared" si="9"/>
        <v>7.4</v>
      </c>
      <c r="H45" s="95">
        <v>8.5</v>
      </c>
      <c r="I45" s="95">
        <v>7</v>
      </c>
      <c r="J45" s="95">
        <f t="shared" si="10"/>
        <v>7.6</v>
      </c>
      <c r="K45" s="95">
        <v>8.9</v>
      </c>
      <c r="L45" s="95">
        <v>7.5</v>
      </c>
      <c r="M45" s="95">
        <f t="shared" si="11"/>
        <v>8.1</v>
      </c>
      <c r="N45" s="95">
        <v>8</v>
      </c>
      <c r="O45" s="95">
        <v>8.5</v>
      </c>
      <c r="P45" s="95">
        <f t="shared" si="12"/>
        <v>8.3000000000000007</v>
      </c>
      <c r="Q45" s="95">
        <v>8.5</v>
      </c>
      <c r="R45" s="95">
        <v>8</v>
      </c>
      <c r="S45" s="95">
        <f t="shared" si="13"/>
        <v>8.1999999999999993</v>
      </c>
      <c r="T45" s="95">
        <v>8.5</v>
      </c>
      <c r="U45" s="95">
        <v>8</v>
      </c>
      <c r="V45" s="95">
        <f t="shared" si="7"/>
        <v>8.1999999999999993</v>
      </c>
      <c r="W45" s="95">
        <v>10</v>
      </c>
      <c r="X45" s="95">
        <v>9</v>
      </c>
      <c r="Y45" s="95">
        <f t="shared" si="4"/>
        <v>9.4</v>
      </c>
      <c r="Z45" s="95">
        <v>8</v>
      </c>
      <c r="AA45" s="95">
        <v>8</v>
      </c>
      <c r="AB45" s="96">
        <f t="shared" si="5"/>
        <v>8</v>
      </c>
    </row>
    <row r="46" spans="1:28" ht="18" customHeight="1">
      <c r="A46" s="92">
        <v>35</v>
      </c>
      <c r="B46" s="92" t="s">
        <v>115</v>
      </c>
      <c r="C46" s="93" t="s">
        <v>119</v>
      </c>
      <c r="D46" s="94" t="s">
        <v>120</v>
      </c>
      <c r="E46" s="95">
        <v>9.4375</v>
      </c>
      <c r="F46" s="95">
        <v>5.5</v>
      </c>
      <c r="G46" s="95">
        <f t="shared" si="9"/>
        <v>7.1</v>
      </c>
      <c r="H46" s="95">
        <v>8.5</v>
      </c>
      <c r="I46" s="95">
        <v>7</v>
      </c>
      <c r="J46" s="95">
        <f t="shared" si="10"/>
        <v>7.6</v>
      </c>
      <c r="K46" s="95">
        <v>7.1</v>
      </c>
      <c r="L46" s="95">
        <v>7</v>
      </c>
      <c r="M46" s="95">
        <f t="shared" si="11"/>
        <v>7</v>
      </c>
      <c r="N46" s="95">
        <v>8</v>
      </c>
      <c r="O46" s="95">
        <v>8.5</v>
      </c>
      <c r="P46" s="95">
        <f t="shared" si="12"/>
        <v>8.3000000000000007</v>
      </c>
      <c r="Q46" s="95">
        <v>8.5</v>
      </c>
      <c r="R46" s="95">
        <v>6</v>
      </c>
      <c r="S46" s="95">
        <f t="shared" si="13"/>
        <v>7</v>
      </c>
      <c r="T46" s="95">
        <v>8.5</v>
      </c>
      <c r="U46" s="95">
        <v>8</v>
      </c>
      <c r="V46" s="95">
        <f t="shared" si="7"/>
        <v>8.1999999999999993</v>
      </c>
      <c r="W46" s="95">
        <v>9</v>
      </c>
      <c r="X46" s="95">
        <v>8</v>
      </c>
      <c r="Y46" s="95">
        <f t="shared" si="4"/>
        <v>8.4</v>
      </c>
      <c r="Z46" s="95">
        <v>7</v>
      </c>
      <c r="AA46" s="95">
        <v>9</v>
      </c>
      <c r="AB46" s="96">
        <f t="shared" si="5"/>
        <v>8.1999999999999993</v>
      </c>
    </row>
    <row r="47" spans="1:28" ht="18" customHeight="1">
      <c r="A47" s="92">
        <v>36</v>
      </c>
      <c r="B47" s="92" t="s">
        <v>117</v>
      </c>
      <c r="C47" s="93" t="s">
        <v>122</v>
      </c>
      <c r="D47" s="94" t="s">
        <v>123</v>
      </c>
      <c r="E47" s="95">
        <v>10</v>
      </c>
      <c r="F47" s="95">
        <v>6</v>
      </c>
      <c r="G47" s="95">
        <f t="shared" si="9"/>
        <v>7.6</v>
      </c>
      <c r="H47" s="95">
        <v>8.5</v>
      </c>
      <c r="I47" s="95">
        <v>7.5</v>
      </c>
      <c r="J47" s="95">
        <f t="shared" si="10"/>
        <v>7.9</v>
      </c>
      <c r="K47" s="95">
        <v>8.9</v>
      </c>
      <c r="L47" s="95">
        <v>8</v>
      </c>
      <c r="M47" s="95">
        <f t="shared" si="11"/>
        <v>8.4</v>
      </c>
      <c r="N47" s="95">
        <v>8</v>
      </c>
      <c r="O47" s="95">
        <v>8.5</v>
      </c>
      <c r="P47" s="95">
        <f t="shared" si="12"/>
        <v>8.3000000000000007</v>
      </c>
      <c r="Q47" s="95">
        <v>8.2999999999999989</v>
      </c>
      <c r="R47" s="95">
        <v>6</v>
      </c>
      <c r="S47" s="95">
        <f t="shared" si="13"/>
        <v>6.9</v>
      </c>
      <c r="T47" s="95">
        <v>8.5</v>
      </c>
      <c r="U47" s="95">
        <v>8</v>
      </c>
      <c r="V47" s="95">
        <f t="shared" si="7"/>
        <v>8.1999999999999993</v>
      </c>
      <c r="W47" s="95">
        <v>9</v>
      </c>
      <c r="X47" s="95">
        <v>8</v>
      </c>
      <c r="Y47" s="95">
        <f t="shared" si="4"/>
        <v>8.4</v>
      </c>
      <c r="Z47" s="95">
        <v>7</v>
      </c>
      <c r="AA47" s="95">
        <v>8</v>
      </c>
      <c r="AB47" s="96">
        <f t="shared" si="5"/>
        <v>7.6</v>
      </c>
    </row>
    <row r="48" spans="1:28" ht="18" customHeight="1">
      <c r="A48" s="92">
        <v>37</v>
      </c>
      <c r="B48" s="92" t="s">
        <v>118</v>
      </c>
      <c r="C48" s="93" t="s">
        <v>125</v>
      </c>
      <c r="D48" s="97" t="s">
        <v>126</v>
      </c>
      <c r="E48" s="95">
        <v>8.625</v>
      </c>
      <c r="F48" s="95">
        <v>6.5</v>
      </c>
      <c r="G48" s="95">
        <f t="shared" si="9"/>
        <v>7.4</v>
      </c>
      <c r="H48" s="95">
        <v>8.5</v>
      </c>
      <c r="I48" s="95">
        <v>7</v>
      </c>
      <c r="J48" s="95">
        <f t="shared" si="10"/>
        <v>7.6</v>
      </c>
      <c r="K48" s="95">
        <v>8.1</v>
      </c>
      <c r="L48" s="95">
        <v>8</v>
      </c>
      <c r="M48" s="95">
        <f t="shared" si="11"/>
        <v>8</v>
      </c>
      <c r="N48" s="95">
        <v>7</v>
      </c>
      <c r="O48" s="95">
        <v>8.5</v>
      </c>
      <c r="P48" s="95">
        <f t="shared" si="12"/>
        <v>7.9</v>
      </c>
      <c r="Q48" s="95">
        <v>7.5</v>
      </c>
      <c r="R48" s="95">
        <v>6</v>
      </c>
      <c r="S48" s="95">
        <f t="shared" si="13"/>
        <v>6.6</v>
      </c>
      <c r="T48" s="95">
        <v>8.5</v>
      </c>
      <c r="U48" s="95">
        <v>8</v>
      </c>
      <c r="V48" s="95">
        <f t="shared" si="7"/>
        <v>8.1999999999999993</v>
      </c>
      <c r="W48" s="95">
        <v>9</v>
      </c>
      <c r="X48" s="95">
        <v>9</v>
      </c>
      <c r="Y48" s="95">
        <f t="shared" si="4"/>
        <v>9</v>
      </c>
      <c r="Z48" s="95">
        <v>7</v>
      </c>
      <c r="AA48" s="95">
        <v>8</v>
      </c>
      <c r="AB48" s="96">
        <f t="shared" si="5"/>
        <v>7.6</v>
      </c>
    </row>
    <row r="49" spans="1:28" ht="18" customHeight="1">
      <c r="A49" s="92">
        <v>38</v>
      </c>
      <c r="B49" s="92" t="s">
        <v>121</v>
      </c>
      <c r="C49" s="93" t="s">
        <v>128</v>
      </c>
      <c r="D49" s="94" t="s">
        <v>129</v>
      </c>
      <c r="E49" s="96">
        <v>10</v>
      </c>
      <c r="F49" s="96">
        <v>5</v>
      </c>
      <c r="G49" s="96">
        <f t="shared" si="9"/>
        <v>7</v>
      </c>
      <c r="H49" s="96">
        <v>8.5</v>
      </c>
      <c r="I49" s="96">
        <v>7</v>
      </c>
      <c r="J49" s="96">
        <f t="shared" si="10"/>
        <v>7.6</v>
      </c>
      <c r="K49" s="96">
        <v>8.1</v>
      </c>
      <c r="L49" s="96">
        <v>8</v>
      </c>
      <c r="M49" s="96">
        <f t="shared" si="11"/>
        <v>8</v>
      </c>
      <c r="N49" s="96">
        <v>8</v>
      </c>
      <c r="O49" s="95">
        <v>8.5</v>
      </c>
      <c r="P49" s="96">
        <f t="shared" si="12"/>
        <v>8.3000000000000007</v>
      </c>
      <c r="Q49" s="96">
        <v>8.9</v>
      </c>
      <c r="R49" s="96">
        <v>6</v>
      </c>
      <c r="S49" s="96">
        <f t="shared" si="13"/>
        <v>7.2</v>
      </c>
      <c r="T49" s="95">
        <v>8.5</v>
      </c>
      <c r="U49" s="95">
        <v>8</v>
      </c>
      <c r="V49" s="96">
        <f t="shared" si="7"/>
        <v>8.1999999999999993</v>
      </c>
      <c r="W49" s="96">
        <v>9</v>
      </c>
      <c r="X49" s="96">
        <v>7</v>
      </c>
      <c r="Y49" s="96">
        <f t="shared" si="4"/>
        <v>7.8</v>
      </c>
      <c r="Z49" s="96">
        <v>7</v>
      </c>
      <c r="AA49" s="96">
        <v>9</v>
      </c>
      <c r="AB49" s="96">
        <f t="shared" si="5"/>
        <v>8.1999999999999993</v>
      </c>
    </row>
    <row r="50" spans="1:28" ht="18" customHeight="1">
      <c r="A50" s="92">
        <v>39</v>
      </c>
      <c r="B50" s="92" t="s">
        <v>124</v>
      </c>
      <c r="C50" s="93" t="s">
        <v>131</v>
      </c>
      <c r="D50" s="94" t="s">
        <v>132</v>
      </c>
      <c r="E50" s="95">
        <v>9.4375</v>
      </c>
      <c r="F50" s="95">
        <v>6</v>
      </c>
      <c r="G50" s="95">
        <f t="shared" si="9"/>
        <v>7.4</v>
      </c>
      <c r="H50" s="95">
        <v>2.5</v>
      </c>
      <c r="I50" s="95">
        <v>7</v>
      </c>
      <c r="J50" s="95">
        <f t="shared" si="10"/>
        <v>5.2</v>
      </c>
      <c r="K50" s="95">
        <v>8.1</v>
      </c>
      <c r="L50" s="95">
        <v>7</v>
      </c>
      <c r="M50" s="95">
        <f t="shared" si="11"/>
        <v>7.4</v>
      </c>
      <c r="N50" s="95">
        <v>8</v>
      </c>
      <c r="O50" s="95">
        <v>8.5</v>
      </c>
      <c r="P50" s="95">
        <f t="shared" si="12"/>
        <v>8.3000000000000007</v>
      </c>
      <c r="Q50" s="95">
        <v>6.8999999999999995</v>
      </c>
      <c r="R50" s="95">
        <v>8</v>
      </c>
      <c r="S50" s="95">
        <f t="shared" si="13"/>
        <v>7.6</v>
      </c>
      <c r="T50" s="95">
        <v>8.5</v>
      </c>
      <c r="U50" s="95">
        <v>8</v>
      </c>
      <c r="V50" s="95">
        <f t="shared" si="7"/>
        <v>8.1999999999999993</v>
      </c>
      <c r="W50" s="95">
        <v>9</v>
      </c>
      <c r="X50" s="95">
        <v>9</v>
      </c>
      <c r="Y50" s="95">
        <f t="shared" si="4"/>
        <v>9</v>
      </c>
      <c r="Z50" s="95">
        <v>8</v>
      </c>
      <c r="AA50" s="95">
        <v>9</v>
      </c>
      <c r="AB50" s="96">
        <f t="shared" si="5"/>
        <v>8.6</v>
      </c>
    </row>
    <row r="51" spans="1:28" ht="18" customHeight="1">
      <c r="A51" s="92">
        <v>40</v>
      </c>
      <c r="B51" s="92" t="s">
        <v>127</v>
      </c>
      <c r="C51" s="93" t="s">
        <v>50</v>
      </c>
      <c r="D51" s="94" t="s">
        <v>134</v>
      </c>
      <c r="E51" s="95">
        <v>7.25</v>
      </c>
      <c r="F51" s="95">
        <v>6</v>
      </c>
      <c r="G51" s="95">
        <f t="shared" si="9"/>
        <v>6.5</v>
      </c>
      <c r="H51" s="95">
        <v>8.5</v>
      </c>
      <c r="I51" s="95">
        <v>7</v>
      </c>
      <c r="J51" s="95">
        <f t="shared" si="10"/>
        <v>7.6</v>
      </c>
      <c r="K51" s="95">
        <v>7.6</v>
      </c>
      <c r="L51" s="95">
        <v>7</v>
      </c>
      <c r="M51" s="95">
        <f t="shared" si="11"/>
        <v>7.2</v>
      </c>
      <c r="N51" s="95">
        <v>7</v>
      </c>
      <c r="O51" s="95">
        <v>8.5</v>
      </c>
      <c r="P51" s="95">
        <f t="shared" si="12"/>
        <v>7.9</v>
      </c>
      <c r="Q51" s="95">
        <v>7.8</v>
      </c>
      <c r="R51" s="95">
        <v>6</v>
      </c>
      <c r="S51" s="95">
        <f t="shared" si="13"/>
        <v>6.7</v>
      </c>
      <c r="T51" s="95">
        <v>8.5</v>
      </c>
      <c r="U51" s="95">
        <v>8</v>
      </c>
      <c r="V51" s="95">
        <f t="shared" si="7"/>
        <v>8.1999999999999993</v>
      </c>
      <c r="W51" s="95">
        <v>9</v>
      </c>
      <c r="X51" s="95">
        <v>7</v>
      </c>
      <c r="Y51" s="95">
        <f t="shared" si="4"/>
        <v>7.8</v>
      </c>
      <c r="Z51" s="95">
        <v>7</v>
      </c>
      <c r="AA51" s="95">
        <v>7</v>
      </c>
      <c r="AB51" s="96">
        <f t="shared" si="5"/>
        <v>7</v>
      </c>
    </row>
    <row r="52" spans="1:28" ht="18" customHeight="1">
      <c r="A52" s="92">
        <v>41</v>
      </c>
      <c r="B52" s="92" t="s">
        <v>130</v>
      </c>
      <c r="C52" s="98" t="s">
        <v>136</v>
      </c>
      <c r="D52" s="99" t="s">
        <v>137</v>
      </c>
      <c r="E52" s="95">
        <v>10</v>
      </c>
      <c r="F52" s="95">
        <v>6</v>
      </c>
      <c r="G52" s="95">
        <f t="shared" si="9"/>
        <v>7.6</v>
      </c>
      <c r="H52" s="95">
        <v>8.5</v>
      </c>
      <c r="I52" s="95">
        <v>7</v>
      </c>
      <c r="J52" s="95">
        <f t="shared" si="10"/>
        <v>7.6</v>
      </c>
      <c r="K52" s="95">
        <v>8.1</v>
      </c>
      <c r="L52" s="95">
        <v>7</v>
      </c>
      <c r="M52" s="95">
        <f t="shared" si="11"/>
        <v>7.4</v>
      </c>
      <c r="N52" s="95">
        <v>7</v>
      </c>
      <c r="O52" s="95">
        <v>8.5</v>
      </c>
      <c r="P52" s="95">
        <f t="shared" si="12"/>
        <v>7.9</v>
      </c>
      <c r="Q52" s="95">
        <v>7.6999999999999993</v>
      </c>
      <c r="R52" s="95">
        <v>8</v>
      </c>
      <c r="S52" s="95">
        <f t="shared" si="13"/>
        <v>7.9</v>
      </c>
      <c r="T52" s="95">
        <v>8.5</v>
      </c>
      <c r="U52" s="95">
        <v>8</v>
      </c>
      <c r="V52" s="95">
        <f t="shared" si="7"/>
        <v>8.1999999999999993</v>
      </c>
      <c r="W52" s="95">
        <v>9</v>
      </c>
      <c r="X52" s="95">
        <v>8</v>
      </c>
      <c r="Y52" s="95">
        <f t="shared" si="4"/>
        <v>8.4</v>
      </c>
      <c r="Z52" s="95">
        <v>7</v>
      </c>
      <c r="AA52" s="95">
        <v>7</v>
      </c>
      <c r="AB52" s="96">
        <f t="shared" si="5"/>
        <v>7</v>
      </c>
    </row>
    <row r="53" spans="1:28" ht="18" customHeight="1">
      <c r="A53" s="92">
        <v>42</v>
      </c>
      <c r="B53" s="92" t="s">
        <v>133</v>
      </c>
      <c r="C53" s="93" t="s">
        <v>139</v>
      </c>
      <c r="D53" s="94" t="s">
        <v>140</v>
      </c>
      <c r="E53" s="95">
        <v>8.25</v>
      </c>
      <c r="F53" s="95">
        <v>5</v>
      </c>
      <c r="G53" s="95">
        <f t="shared" si="9"/>
        <v>6.3</v>
      </c>
      <c r="H53" s="95">
        <v>2.5</v>
      </c>
      <c r="I53" s="95">
        <v>7</v>
      </c>
      <c r="J53" s="95">
        <f t="shared" si="10"/>
        <v>5.2</v>
      </c>
      <c r="K53" s="95">
        <v>8.5</v>
      </c>
      <c r="L53" s="95">
        <v>7.5</v>
      </c>
      <c r="M53" s="95">
        <f t="shared" si="11"/>
        <v>7.9</v>
      </c>
      <c r="N53" s="95">
        <v>7</v>
      </c>
      <c r="O53" s="95">
        <v>8.5</v>
      </c>
      <c r="P53" s="95">
        <f t="shared" si="12"/>
        <v>7.9</v>
      </c>
      <c r="Q53" s="95">
        <v>7.8</v>
      </c>
      <c r="R53" s="95">
        <v>6</v>
      </c>
      <c r="S53" s="95">
        <f t="shared" si="13"/>
        <v>6.7</v>
      </c>
      <c r="T53" s="95">
        <v>8.5</v>
      </c>
      <c r="U53" s="95">
        <v>8</v>
      </c>
      <c r="V53" s="95">
        <f t="shared" si="7"/>
        <v>8.1999999999999993</v>
      </c>
      <c r="W53" s="95">
        <v>9</v>
      </c>
      <c r="X53" s="95">
        <v>8</v>
      </c>
      <c r="Y53" s="95">
        <f t="shared" si="4"/>
        <v>8.4</v>
      </c>
      <c r="Z53" s="95">
        <v>7</v>
      </c>
      <c r="AA53" s="95">
        <v>7</v>
      </c>
      <c r="AB53" s="96">
        <f t="shared" si="5"/>
        <v>7</v>
      </c>
    </row>
    <row r="54" spans="1:28" ht="18" customHeight="1">
      <c r="A54" s="92">
        <v>43</v>
      </c>
      <c r="B54" s="92" t="s">
        <v>135</v>
      </c>
      <c r="C54" s="93" t="s">
        <v>83</v>
      </c>
      <c r="D54" s="94" t="s">
        <v>156</v>
      </c>
      <c r="E54" s="95">
        <v>10</v>
      </c>
      <c r="F54" s="95">
        <v>5.5</v>
      </c>
      <c r="G54" s="95">
        <f t="shared" si="9"/>
        <v>7.3</v>
      </c>
      <c r="H54" s="95">
        <v>8.5</v>
      </c>
      <c r="I54" s="95">
        <v>7.5</v>
      </c>
      <c r="J54" s="95">
        <f t="shared" si="10"/>
        <v>7.9</v>
      </c>
      <c r="K54" s="95">
        <v>8.1</v>
      </c>
      <c r="L54" s="95">
        <v>7</v>
      </c>
      <c r="M54" s="95">
        <f t="shared" si="11"/>
        <v>7.4</v>
      </c>
      <c r="N54" s="95">
        <v>8</v>
      </c>
      <c r="O54" s="95">
        <v>8.5</v>
      </c>
      <c r="P54" s="95">
        <f t="shared" si="12"/>
        <v>8.3000000000000007</v>
      </c>
      <c r="Q54" s="95">
        <v>7.8</v>
      </c>
      <c r="R54" s="95">
        <v>6</v>
      </c>
      <c r="S54" s="95">
        <f t="shared" si="13"/>
        <v>6.7</v>
      </c>
      <c r="T54" s="95">
        <v>8.5</v>
      </c>
      <c r="U54" s="95">
        <v>8</v>
      </c>
      <c r="V54" s="95">
        <f t="shared" ref="V54" si="14">ROUND((0.4*T54+0.6*U54),1)</f>
        <v>8.1999999999999993</v>
      </c>
      <c r="W54" s="95">
        <v>9</v>
      </c>
      <c r="X54" s="95">
        <v>8</v>
      </c>
      <c r="Y54" s="95">
        <f t="shared" ref="Y54" si="15">ROUND((0.4*W54+0.6*X54),1)</f>
        <v>8.4</v>
      </c>
      <c r="Z54" s="95">
        <v>7</v>
      </c>
      <c r="AA54" s="95">
        <v>8</v>
      </c>
      <c r="AB54" s="96">
        <f t="shared" ref="AB54" si="16">ROUND((0.4*Z54+0.6*AA54),1)</f>
        <v>7.6</v>
      </c>
    </row>
    <row r="55" spans="1:28" ht="18" customHeight="1">
      <c r="A55" s="92">
        <v>44</v>
      </c>
      <c r="B55" s="92" t="s">
        <v>138</v>
      </c>
      <c r="C55" s="93" t="s">
        <v>142</v>
      </c>
      <c r="D55" s="94" t="s">
        <v>24</v>
      </c>
      <c r="E55" s="95">
        <v>7.625</v>
      </c>
      <c r="F55" s="95">
        <v>6</v>
      </c>
      <c r="G55" s="95">
        <f t="shared" si="9"/>
        <v>6.7</v>
      </c>
      <c r="H55" s="95">
        <v>2.5</v>
      </c>
      <c r="I55" s="95">
        <v>7</v>
      </c>
      <c r="J55" s="95">
        <f t="shared" si="10"/>
        <v>5.2</v>
      </c>
      <c r="K55" s="95">
        <v>8.1</v>
      </c>
      <c r="L55" s="95">
        <v>7.5</v>
      </c>
      <c r="M55" s="95">
        <f t="shared" si="11"/>
        <v>7.7</v>
      </c>
      <c r="N55" s="95">
        <v>8</v>
      </c>
      <c r="O55" s="95">
        <v>8.5</v>
      </c>
      <c r="P55" s="95">
        <f t="shared" si="12"/>
        <v>8.3000000000000007</v>
      </c>
      <c r="Q55" s="95">
        <v>6.8</v>
      </c>
      <c r="R55" s="95">
        <v>8</v>
      </c>
      <c r="S55" s="95">
        <f t="shared" si="13"/>
        <v>7.5</v>
      </c>
      <c r="T55" s="95">
        <v>8.5</v>
      </c>
      <c r="U55" s="95">
        <v>8</v>
      </c>
      <c r="V55" s="95">
        <f t="shared" si="7"/>
        <v>8.1999999999999993</v>
      </c>
      <c r="W55" s="95">
        <v>9</v>
      </c>
      <c r="X55" s="95">
        <v>8</v>
      </c>
      <c r="Y55" s="95">
        <f t="shared" si="4"/>
        <v>8.4</v>
      </c>
      <c r="Z55" s="95">
        <v>7</v>
      </c>
      <c r="AA55" s="95">
        <v>8</v>
      </c>
      <c r="AB55" s="96">
        <f t="shared" si="5"/>
        <v>7.6</v>
      </c>
    </row>
    <row r="56" spans="1:28" ht="18" customHeight="1">
      <c r="A56" s="92">
        <v>45</v>
      </c>
      <c r="B56" s="92" t="s">
        <v>141</v>
      </c>
      <c r="C56" s="93" t="s">
        <v>144</v>
      </c>
      <c r="D56" s="94" t="s">
        <v>145</v>
      </c>
      <c r="E56" s="95">
        <v>10</v>
      </c>
      <c r="F56" s="95">
        <v>5.5</v>
      </c>
      <c r="G56" s="95">
        <f t="shared" si="9"/>
        <v>7.3</v>
      </c>
      <c r="H56" s="95">
        <v>8.5</v>
      </c>
      <c r="I56" s="95">
        <v>7</v>
      </c>
      <c r="J56" s="95">
        <f t="shared" si="10"/>
        <v>7.6</v>
      </c>
      <c r="K56" s="95">
        <v>7.1</v>
      </c>
      <c r="L56" s="95">
        <v>7.5</v>
      </c>
      <c r="M56" s="95">
        <f t="shared" si="11"/>
        <v>7.3</v>
      </c>
      <c r="N56" s="95">
        <v>0</v>
      </c>
      <c r="O56" s="95">
        <v>8.5</v>
      </c>
      <c r="P56" s="95">
        <f t="shared" si="12"/>
        <v>5.0999999999999996</v>
      </c>
      <c r="Q56" s="95">
        <v>0</v>
      </c>
      <c r="R56" s="95">
        <v>8</v>
      </c>
      <c r="S56" s="95">
        <f t="shared" si="13"/>
        <v>4.8</v>
      </c>
      <c r="T56" s="95">
        <v>8.5</v>
      </c>
      <c r="U56" s="95">
        <v>8</v>
      </c>
      <c r="V56" s="95">
        <f t="shared" si="7"/>
        <v>8.1999999999999993</v>
      </c>
      <c r="W56" s="95">
        <v>9</v>
      </c>
      <c r="X56" s="95">
        <v>8</v>
      </c>
      <c r="Y56" s="95">
        <f t="shared" si="4"/>
        <v>8.4</v>
      </c>
      <c r="Z56" s="95">
        <v>8</v>
      </c>
      <c r="AA56" s="95">
        <v>8</v>
      </c>
      <c r="AB56" s="96">
        <f t="shared" si="5"/>
        <v>8</v>
      </c>
    </row>
    <row r="57" spans="1:28" ht="18" customHeight="1">
      <c r="A57" s="92">
        <v>46</v>
      </c>
      <c r="B57" s="92" t="s">
        <v>143</v>
      </c>
      <c r="C57" s="93" t="s">
        <v>147</v>
      </c>
      <c r="D57" s="94" t="s">
        <v>148</v>
      </c>
      <c r="E57" s="95">
        <v>8.25</v>
      </c>
      <c r="F57" s="95">
        <v>5.5</v>
      </c>
      <c r="G57" s="95">
        <f t="shared" si="9"/>
        <v>6.6</v>
      </c>
      <c r="H57" s="95">
        <v>8.5</v>
      </c>
      <c r="I57" s="95">
        <v>7</v>
      </c>
      <c r="J57" s="95">
        <f t="shared" si="10"/>
        <v>7.6</v>
      </c>
      <c r="K57" s="95">
        <v>8.1</v>
      </c>
      <c r="L57" s="95">
        <v>7.5</v>
      </c>
      <c r="M57" s="95">
        <f t="shared" si="11"/>
        <v>7.7</v>
      </c>
      <c r="N57" s="95">
        <v>0</v>
      </c>
      <c r="O57" s="95">
        <v>8.5</v>
      </c>
      <c r="P57" s="95">
        <f t="shared" si="12"/>
        <v>5.0999999999999996</v>
      </c>
      <c r="Q57" s="95">
        <v>6.5</v>
      </c>
      <c r="R57" s="95">
        <v>8</v>
      </c>
      <c r="S57" s="95">
        <f t="shared" si="13"/>
        <v>7.4</v>
      </c>
      <c r="T57" s="95">
        <v>8.5</v>
      </c>
      <c r="U57" s="95">
        <v>8</v>
      </c>
      <c r="V57" s="95">
        <f t="shared" si="7"/>
        <v>8.1999999999999993</v>
      </c>
      <c r="W57" s="95">
        <v>9</v>
      </c>
      <c r="X57" s="95">
        <v>9</v>
      </c>
      <c r="Y57" s="95">
        <f t="shared" si="4"/>
        <v>9</v>
      </c>
      <c r="Z57" s="95">
        <v>8</v>
      </c>
      <c r="AA57" s="95">
        <v>8</v>
      </c>
      <c r="AB57" s="96">
        <f t="shared" si="5"/>
        <v>8</v>
      </c>
    </row>
    <row r="58" spans="1:28" ht="18" customHeight="1">
      <c r="A58" s="92">
        <v>47</v>
      </c>
      <c r="B58" s="92" t="s">
        <v>146</v>
      </c>
      <c r="C58" s="93" t="s">
        <v>125</v>
      </c>
      <c r="D58" s="94" t="s">
        <v>150</v>
      </c>
      <c r="E58" s="95">
        <v>6.6875</v>
      </c>
      <c r="F58" s="95">
        <v>5.5</v>
      </c>
      <c r="G58" s="95">
        <f t="shared" si="9"/>
        <v>6</v>
      </c>
      <c r="H58" s="95">
        <v>8.5</v>
      </c>
      <c r="I58" s="95">
        <v>7.5</v>
      </c>
      <c r="J58" s="95">
        <f t="shared" si="10"/>
        <v>7.9</v>
      </c>
      <c r="K58" s="95">
        <v>7.1</v>
      </c>
      <c r="L58" s="95">
        <v>7.5</v>
      </c>
      <c r="M58" s="95">
        <f t="shared" si="11"/>
        <v>7.3</v>
      </c>
      <c r="N58" s="95">
        <v>7</v>
      </c>
      <c r="O58" s="95">
        <v>8.5</v>
      </c>
      <c r="P58" s="95">
        <f t="shared" si="12"/>
        <v>7.9</v>
      </c>
      <c r="Q58" s="95">
        <v>5.3</v>
      </c>
      <c r="R58" s="95">
        <v>6</v>
      </c>
      <c r="S58" s="95">
        <f t="shared" si="13"/>
        <v>5.7</v>
      </c>
      <c r="T58" s="95">
        <v>8.5</v>
      </c>
      <c r="U58" s="95">
        <v>8</v>
      </c>
      <c r="V58" s="95">
        <f t="shared" si="7"/>
        <v>8.1999999999999993</v>
      </c>
      <c r="W58" s="95">
        <v>9</v>
      </c>
      <c r="X58" s="95">
        <v>9</v>
      </c>
      <c r="Y58" s="95">
        <f t="shared" si="4"/>
        <v>9</v>
      </c>
      <c r="Z58" s="95">
        <v>7</v>
      </c>
      <c r="AA58" s="95">
        <v>8</v>
      </c>
      <c r="AB58" s="96">
        <f t="shared" si="5"/>
        <v>7.6</v>
      </c>
    </row>
    <row r="59" spans="1:28" ht="18" customHeight="1">
      <c r="A59" s="92">
        <v>48</v>
      </c>
      <c r="B59" s="92" t="s">
        <v>149</v>
      </c>
      <c r="C59" s="93" t="s">
        <v>151</v>
      </c>
      <c r="D59" s="94" t="s">
        <v>152</v>
      </c>
      <c r="E59" s="95">
        <v>9.4375</v>
      </c>
      <c r="F59" s="95">
        <v>6</v>
      </c>
      <c r="G59" s="95">
        <f t="shared" si="9"/>
        <v>7.4</v>
      </c>
      <c r="H59" s="95">
        <v>8.5</v>
      </c>
      <c r="I59" s="95">
        <v>8</v>
      </c>
      <c r="J59" s="95">
        <f t="shared" si="10"/>
        <v>8.1999999999999993</v>
      </c>
      <c r="K59" s="95">
        <v>7.6</v>
      </c>
      <c r="L59" s="95">
        <v>7</v>
      </c>
      <c r="M59" s="95">
        <f t="shared" si="11"/>
        <v>7.2</v>
      </c>
      <c r="N59" s="95">
        <v>0</v>
      </c>
      <c r="O59" s="95">
        <v>8.5</v>
      </c>
      <c r="P59" s="95">
        <f t="shared" si="12"/>
        <v>5.0999999999999996</v>
      </c>
      <c r="Q59" s="95">
        <v>7.8</v>
      </c>
      <c r="R59" s="95">
        <v>5</v>
      </c>
      <c r="S59" s="95">
        <f t="shared" si="13"/>
        <v>6.1</v>
      </c>
      <c r="T59" s="95">
        <v>8.5</v>
      </c>
      <c r="U59" s="95">
        <v>8</v>
      </c>
      <c r="V59" s="95">
        <f t="shared" si="7"/>
        <v>8.1999999999999993</v>
      </c>
      <c r="W59" s="95">
        <v>9</v>
      </c>
      <c r="X59" s="95">
        <v>8</v>
      </c>
      <c r="Y59" s="95">
        <f t="shared" si="4"/>
        <v>8.4</v>
      </c>
      <c r="Z59" s="95">
        <v>7</v>
      </c>
      <c r="AA59" s="95">
        <v>7</v>
      </c>
      <c r="AB59" s="96">
        <f t="shared" si="5"/>
        <v>7</v>
      </c>
    </row>
    <row r="60" spans="1:28" ht="18" customHeight="1">
      <c r="A60" s="123" t="s">
        <v>153</v>
      </c>
      <c r="B60" s="123"/>
      <c r="C60" s="123"/>
      <c r="D60" s="123"/>
      <c r="K60" s="24" t="s">
        <v>170</v>
      </c>
      <c r="O60" s="47"/>
      <c r="P60" s="55"/>
      <c r="R60" s="47"/>
      <c r="S60" s="51"/>
      <c r="T60" s="52"/>
      <c r="U60" s="53"/>
      <c r="V60" s="54"/>
      <c r="X60" s="47"/>
      <c r="Y60" s="55"/>
      <c r="AA60" s="47"/>
      <c r="AB60" s="55"/>
    </row>
    <row r="61" spans="1:28" ht="18" customHeight="1"/>
    <row r="62" spans="1:28" ht="18" customHeight="1"/>
    <row r="63" spans="1:28" ht="18" customHeight="1"/>
    <row r="64" spans="1:28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spans="1:28" ht="18" customHeight="1"/>
    <row r="82" spans="1:28" ht="18" customHeight="1"/>
    <row r="83" spans="1:28" ht="18" customHeight="1"/>
    <row r="84" spans="1:28" ht="18" customHeight="1"/>
    <row r="85" spans="1:28" ht="18" customHeight="1"/>
    <row r="86" spans="1:28" ht="18" customHeight="1"/>
    <row r="87" spans="1:28" ht="18" customHeight="1"/>
    <row r="88" spans="1:28" ht="18" customHeight="1"/>
    <row r="89" spans="1:28" ht="18" customHeight="1"/>
    <row r="90" spans="1:28" ht="18" customHeight="1"/>
    <row r="91" spans="1:28" s="56" customFormat="1" ht="18" customHeight="1">
      <c r="A91" s="47"/>
      <c r="B91" s="49"/>
      <c r="C91" s="47"/>
      <c r="D91" s="50"/>
      <c r="E91" s="51"/>
      <c r="F91" s="52"/>
      <c r="G91" s="53"/>
      <c r="H91" s="54"/>
      <c r="I91" s="54"/>
      <c r="J91" s="47"/>
      <c r="K91" s="55"/>
      <c r="L91" s="55"/>
      <c r="M91" s="47"/>
      <c r="N91" s="55"/>
      <c r="O91" s="55"/>
      <c r="P91" s="47"/>
      <c r="Q91" s="55"/>
      <c r="R91" s="55"/>
      <c r="S91" s="47"/>
      <c r="T91" s="51"/>
      <c r="U91" s="52"/>
      <c r="V91" s="53"/>
      <c r="W91" s="54"/>
      <c r="X91" s="54"/>
      <c r="Y91" s="47"/>
      <c r="Z91" s="55"/>
      <c r="AA91" s="55"/>
      <c r="AB91" s="47"/>
    </row>
    <row r="92" spans="1:28" ht="18" customHeight="1"/>
    <row r="93" spans="1:28" ht="18" customHeight="1"/>
    <row r="94" spans="1:28" ht="18" customHeight="1"/>
    <row r="95" spans="1:28" ht="18" customHeight="1"/>
    <row r="96" spans="1:28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spans="1:28" ht="18" customHeight="1"/>
    <row r="114" spans="1:28" ht="18" customHeight="1"/>
    <row r="115" spans="1:28" ht="18" customHeight="1"/>
    <row r="116" spans="1:28" ht="18" customHeight="1"/>
    <row r="117" spans="1:28" ht="18" customHeight="1"/>
    <row r="118" spans="1:28" s="56" customFormat="1" ht="18" customHeight="1">
      <c r="A118" s="47"/>
      <c r="B118" s="49"/>
      <c r="C118" s="47"/>
      <c r="D118" s="50"/>
      <c r="E118" s="51"/>
      <c r="F118" s="52"/>
      <c r="G118" s="53"/>
      <c r="H118" s="54"/>
      <c r="I118" s="54"/>
      <c r="J118" s="47"/>
      <c r="K118" s="55"/>
      <c r="L118" s="55"/>
      <c r="M118" s="47"/>
      <c r="N118" s="55"/>
      <c r="O118" s="55"/>
      <c r="P118" s="47"/>
      <c r="Q118" s="55"/>
      <c r="R118" s="55"/>
      <c r="S118" s="47"/>
      <c r="T118" s="51"/>
      <c r="U118" s="52"/>
      <c r="V118" s="53"/>
      <c r="W118" s="54"/>
      <c r="X118" s="54"/>
      <c r="Y118" s="47"/>
      <c r="Z118" s="55"/>
      <c r="AA118" s="55"/>
      <c r="AB118" s="47"/>
    </row>
    <row r="119" spans="1:28" ht="18" customHeight="1"/>
    <row r="120" spans="1:28" ht="18" customHeight="1"/>
    <row r="121" spans="1:28" ht="18" customHeight="1"/>
    <row r="122" spans="1:28" ht="18" customHeight="1"/>
    <row r="123" spans="1:28" ht="18" customHeight="1"/>
    <row r="124" spans="1:28" ht="18" customHeight="1"/>
    <row r="125" spans="1:28" ht="18" customHeight="1"/>
    <row r="128" spans="1:28" s="43" customFormat="1" ht="23.25" customHeight="1">
      <c r="A128" s="47"/>
      <c r="B128" s="49"/>
      <c r="C128" s="47"/>
      <c r="D128" s="50"/>
      <c r="E128" s="51"/>
      <c r="F128" s="52"/>
      <c r="G128" s="53"/>
      <c r="H128" s="54"/>
      <c r="I128" s="54"/>
      <c r="J128" s="47"/>
      <c r="K128" s="55"/>
      <c r="L128" s="55"/>
      <c r="M128" s="47"/>
      <c r="N128" s="55"/>
      <c r="O128" s="55"/>
      <c r="P128" s="47"/>
      <c r="Q128" s="55"/>
      <c r="R128" s="55"/>
      <c r="S128" s="47"/>
      <c r="T128" s="51"/>
      <c r="U128" s="52"/>
      <c r="V128" s="53"/>
      <c r="W128" s="54"/>
      <c r="X128" s="54"/>
      <c r="Y128" s="47"/>
      <c r="Z128" s="55"/>
      <c r="AA128" s="55"/>
      <c r="AB128" s="47"/>
    </row>
    <row r="129" spans="1:28" s="43" customFormat="1" ht="0.75" hidden="1" customHeight="1">
      <c r="A129" s="47"/>
      <c r="B129" s="49"/>
      <c r="C129" s="47"/>
      <c r="D129" s="50"/>
      <c r="E129" s="51"/>
      <c r="F129" s="52"/>
      <c r="G129" s="53"/>
      <c r="H129" s="54"/>
      <c r="I129" s="54"/>
      <c r="J129" s="47"/>
      <c r="K129" s="55"/>
      <c r="L129" s="55"/>
      <c r="M129" s="47"/>
      <c r="N129" s="55"/>
      <c r="O129" s="55"/>
      <c r="P129" s="47"/>
      <c r="Q129" s="55"/>
      <c r="R129" s="55"/>
      <c r="S129" s="47"/>
      <c r="T129" s="51"/>
      <c r="U129" s="52"/>
      <c r="V129" s="53"/>
      <c r="W129" s="54"/>
      <c r="X129" s="54"/>
      <c r="Y129" s="47"/>
      <c r="Z129" s="55"/>
      <c r="AA129" s="55"/>
      <c r="AB129" s="47"/>
    </row>
    <row r="130" spans="1:28" ht="15.75" hidden="1" customHeight="1"/>
    <row r="135" spans="1:28" ht="15.75" customHeight="1"/>
    <row r="136" spans="1:28" s="43" customFormat="1" ht="18.75" customHeight="1">
      <c r="A136" s="47"/>
      <c r="B136" s="49"/>
      <c r="C136" s="47"/>
      <c r="D136" s="50"/>
      <c r="E136" s="51"/>
      <c r="F136" s="52"/>
      <c r="G136" s="53"/>
      <c r="H136" s="54"/>
      <c r="I136" s="54"/>
      <c r="J136" s="47"/>
      <c r="K136" s="55"/>
      <c r="L136" s="55"/>
      <c r="M136" s="47"/>
      <c r="N136" s="55"/>
      <c r="O136" s="55"/>
      <c r="P136" s="47"/>
      <c r="Q136" s="55"/>
      <c r="R136" s="55"/>
      <c r="S136" s="47"/>
      <c r="T136" s="51"/>
      <c r="U136" s="52"/>
      <c r="V136" s="53"/>
      <c r="W136" s="54"/>
      <c r="X136" s="54"/>
      <c r="Y136" s="47"/>
      <c r="Z136" s="55"/>
      <c r="AA136" s="55"/>
      <c r="AB136" s="47"/>
    </row>
  </sheetData>
  <mergeCells count="20">
    <mergeCell ref="T9:V9"/>
    <mergeCell ref="W9:Y9"/>
    <mergeCell ref="Z9:AB9"/>
    <mergeCell ref="T10:V10"/>
    <mergeCell ref="W10:Y10"/>
    <mergeCell ref="Z10:AB10"/>
    <mergeCell ref="Q10:S10"/>
    <mergeCell ref="Q9:S9"/>
    <mergeCell ref="B1:C1"/>
    <mergeCell ref="D1:N1"/>
    <mergeCell ref="A60:D60"/>
    <mergeCell ref="N9:P9"/>
    <mergeCell ref="A2:C2"/>
    <mergeCell ref="E9:G9"/>
    <mergeCell ref="H9:J9"/>
    <mergeCell ref="K9:M9"/>
    <mergeCell ref="E10:G10"/>
    <mergeCell ref="H10:J10"/>
    <mergeCell ref="K10:M10"/>
    <mergeCell ref="N10:P10"/>
  </mergeCells>
  <pageMargins left="0.39370078740157483" right="0.19685039370078741" top="0.39370078740157483" bottom="0.43307086614173229" header="0.19685039370078741" footer="0.19685039370078741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5"/>
  <sheetViews>
    <sheetView tabSelected="1" topLeftCell="B1" zoomScaleNormal="100" workbookViewId="0">
      <selection activeCell="U13" sqref="U13"/>
    </sheetView>
  </sheetViews>
  <sheetFormatPr defaultRowHeight="15"/>
  <cols>
    <col min="2" max="2" width="10.28515625" customWidth="1"/>
    <col min="3" max="3" width="20.42578125" customWidth="1"/>
    <col min="6" max="11" width="4.5703125" customWidth="1"/>
    <col min="12" max="12" width="5.42578125" customWidth="1"/>
    <col min="13" max="29" width="4.5703125" customWidth="1"/>
    <col min="30" max="33" width="6.28515625" customWidth="1"/>
  </cols>
  <sheetData>
    <row r="1" spans="1:33" ht="22.5">
      <c r="A1" s="127" t="s">
        <v>22</v>
      </c>
      <c r="B1" s="128"/>
      <c r="C1" s="128"/>
      <c r="D1" s="128"/>
      <c r="E1" s="129" t="s">
        <v>6</v>
      </c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06"/>
      <c r="V1" s="106"/>
      <c r="W1" s="106"/>
      <c r="X1" s="106"/>
      <c r="Y1" s="106"/>
      <c r="Z1" s="106"/>
      <c r="AA1" s="106"/>
      <c r="AB1" s="106"/>
      <c r="AC1" s="106"/>
      <c r="AD1" s="1"/>
      <c r="AE1" s="1"/>
      <c r="AF1" s="1"/>
      <c r="AG1" s="1"/>
    </row>
    <row r="2" spans="1:33" ht="16.5">
      <c r="A2" s="82"/>
      <c r="B2" s="82"/>
      <c r="C2" s="5"/>
      <c r="D2" s="91" t="s">
        <v>172</v>
      </c>
      <c r="E2" s="90"/>
      <c r="F2" s="90"/>
      <c r="G2" s="90"/>
      <c r="H2" s="90"/>
      <c r="I2" s="130" t="s">
        <v>154</v>
      </c>
      <c r="J2" s="130"/>
      <c r="K2" s="130"/>
      <c r="L2" s="130"/>
      <c r="M2" s="130"/>
      <c r="N2" s="130"/>
      <c r="O2" s="130"/>
      <c r="P2" s="130"/>
      <c r="Q2" s="91"/>
      <c r="R2" s="87"/>
      <c r="S2" s="87"/>
      <c r="T2" s="81"/>
      <c r="U2" s="130"/>
      <c r="V2" s="130"/>
      <c r="W2" s="130"/>
      <c r="X2" s="130"/>
      <c r="Y2" s="130"/>
      <c r="Z2" s="130"/>
      <c r="AA2" s="130"/>
      <c r="AB2" s="130"/>
      <c r="AC2" s="107"/>
      <c r="AD2" s="5"/>
      <c r="AE2" s="5"/>
      <c r="AF2" s="5"/>
      <c r="AG2" s="5"/>
    </row>
    <row r="3" spans="1:33" ht="16.5">
      <c r="A3" s="84"/>
      <c r="B3" s="84"/>
      <c r="C3" s="5"/>
      <c r="D3" s="131" t="s">
        <v>19</v>
      </c>
      <c r="E3" s="131"/>
      <c r="F3" s="131"/>
      <c r="G3" s="91"/>
      <c r="H3" s="91"/>
      <c r="I3" s="89" t="s">
        <v>155</v>
      </c>
      <c r="J3" s="89"/>
      <c r="K3" s="89"/>
      <c r="L3" s="89"/>
      <c r="M3" s="89"/>
      <c r="N3" s="89"/>
      <c r="O3" s="89"/>
      <c r="P3" s="89"/>
      <c r="Q3" s="89"/>
      <c r="R3" s="88"/>
      <c r="S3" s="88"/>
      <c r="T3" s="83"/>
      <c r="U3" s="89"/>
      <c r="V3" s="89"/>
      <c r="W3" s="89"/>
      <c r="X3" s="89"/>
      <c r="Y3" s="89"/>
      <c r="Z3" s="89"/>
      <c r="AA3" s="89"/>
      <c r="AB3" s="89"/>
      <c r="AC3" s="89"/>
      <c r="AD3" s="5"/>
      <c r="AE3" s="5"/>
      <c r="AF3" s="5"/>
      <c r="AG3" s="5"/>
    </row>
    <row r="4" spans="1:33" ht="16.5">
      <c r="A4" s="5"/>
      <c r="B4" s="5"/>
      <c r="C4" s="5"/>
      <c r="D4" s="131" t="s">
        <v>173</v>
      </c>
      <c r="E4" s="131"/>
      <c r="F4" s="131"/>
      <c r="G4" s="91"/>
      <c r="H4" s="91"/>
      <c r="I4" s="89" t="s">
        <v>174</v>
      </c>
      <c r="J4" s="89"/>
      <c r="K4" s="89"/>
      <c r="L4" s="109">
        <f>AD7</f>
        <v>17</v>
      </c>
      <c r="M4" s="89"/>
      <c r="N4" s="89"/>
      <c r="O4" s="89"/>
      <c r="P4" s="89"/>
      <c r="Q4" s="89"/>
      <c r="R4" s="88"/>
      <c r="S4" s="88"/>
      <c r="T4" s="83"/>
      <c r="U4" s="89"/>
      <c r="V4" s="89"/>
      <c r="W4" s="89"/>
      <c r="X4" s="89"/>
      <c r="Y4" s="89"/>
      <c r="Z4" s="89"/>
      <c r="AA4" s="89"/>
      <c r="AB4" s="89"/>
      <c r="AC4" s="89"/>
      <c r="AD4" s="5"/>
      <c r="AE4" s="5"/>
      <c r="AF4" s="5"/>
      <c r="AG4" s="5"/>
    </row>
    <row r="5" spans="1:33" ht="15.75">
      <c r="A5" s="10"/>
      <c r="B5" s="10"/>
      <c r="C5" s="9"/>
      <c r="D5" s="9"/>
      <c r="E5" s="6"/>
      <c r="F5" s="8"/>
      <c r="G5" s="8"/>
      <c r="H5" s="8"/>
      <c r="I5" s="8"/>
      <c r="J5" s="8"/>
      <c r="K5" s="8"/>
      <c r="L5" s="8"/>
      <c r="M5" s="8"/>
      <c r="N5" s="8"/>
      <c r="O5" s="4"/>
      <c r="P5" s="4"/>
      <c r="Q5" s="4"/>
      <c r="R5" s="7"/>
      <c r="S5" s="7"/>
      <c r="T5" s="7"/>
      <c r="U5" s="8"/>
      <c r="V5" s="8"/>
      <c r="W5" s="8"/>
      <c r="X5" s="8"/>
      <c r="Y5" s="8"/>
      <c r="Z5" s="8"/>
      <c r="AA5" s="4"/>
      <c r="AB5" s="4"/>
      <c r="AC5" s="4"/>
      <c r="AD5" s="1"/>
      <c r="AE5" s="1"/>
      <c r="AF5" s="1"/>
      <c r="AG5" s="1"/>
    </row>
    <row r="6" spans="1:33" ht="96" customHeight="1">
      <c r="A6" s="61" t="s">
        <v>4</v>
      </c>
      <c r="B6" s="62" t="s">
        <v>3</v>
      </c>
      <c r="C6" s="62" t="s">
        <v>2</v>
      </c>
      <c r="D6" s="63"/>
      <c r="E6" s="64" t="s">
        <v>1</v>
      </c>
      <c r="F6" s="124" t="s">
        <v>159</v>
      </c>
      <c r="G6" s="117"/>
      <c r="H6" s="118"/>
      <c r="I6" s="124" t="s">
        <v>163</v>
      </c>
      <c r="J6" s="117"/>
      <c r="K6" s="118"/>
      <c r="L6" s="124" t="s">
        <v>164</v>
      </c>
      <c r="M6" s="117"/>
      <c r="N6" s="118"/>
      <c r="O6" s="124" t="s">
        <v>165</v>
      </c>
      <c r="P6" s="117"/>
      <c r="Q6" s="118"/>
      <c r="R6" s="117" t="s">
        <v>166</v>
      </c>
      <c r="S6" s="117"/>
      <c r="T6" s="118"/>
      <c r="U6" s="124" t="s">
        <v>167</v>
      </c>
      <c r="V6" s="117"/>
      <c r="W6" s="118"/>
      <c r="X6" s="124" t="s">
        <v>168</v>
      </c>
      <c r="Y6" s="117"/>
      <c r="Z6" s="118"/>
      <c r="AA6" s="124" t="s">
        <v>169</v>
      </c>
      <c r="AB6" s="117"/>
      <c r="AC6" s="118"/>
      <c r="AD6" s="85" t="s">
        <v>12</v>
      </c>
      <c r="AE6" s="85" t="s">
        <v>13</v>
      </c>
      <c r="AF6" s="85" t="s">
        <v>14</v>
      </c>
      <c r="AG6" s="85" t="s">
        <v>15</v>
      </c>
    </row>
    <row r="7" spans="1:33">
      <c r="A7" s="11"/>
      <c r="B7" s="12"/>
      <c r="C7" s="13"/>
      <c r="D7" s="14" t="s">
        <v>0</v>
      </c>
      <c r="E7" s="11"/>
      <c r="F7" s="132">
        <v>2</v>
      </c>
      <c r="G7" s="133"/>
      <c r="H7" s="133"/>
      <c r="I7" s="132">
        <v>2</v>
      </c>
      <c r="J7" s="133"/>
      <c r="K7" s="133"/>
      <c r="L7" s="132">
        <v>2</v>
      </c>
      <c r="M7" s="133"/>
      <c r="N7" s="133"/>
      <c r="O7" s="132">
        <v>2</v>
      </c>
      <c r="P7" s="133"/>
      <c r="Q7" s="133"/>
      <c r="R7" s="132">
        <v>2</v>
      </c>
      <c r="S7" s="133"/>
      <c r="T7" s="134"/>
      <c r="U7" s="132">
        <v>3</v>
      </c>
      <c r="V7" s="133"/>
      <c r="W7" s="133"/>
      <c r="X7" s="132">
        <v>2</v>
      </c>
      <c r="Y7" s="133"/>
      <c r="Z7" s="133"/>
      <c r="AA7" s="132">
        <v>2</v>
      </c>
      <c r="AB7" s="133"/>
      <c r="AC7" s="133"/>
      <c r="AD7" s="75">
        <f>SUM(F7:AC7)</f>
        <v>17</v>
      </c>
      <c r="AE7" s="76"/>
      <c r="AF7" s="74"/>
      <c r="AG7" s="78"/>
    </row>
    <row r="8" spans="1:33" ht="61.5" customHeight="1">
      <c r="A8" s="11"/>
      <c r="B8" s="12"/>
      <c r="C8" s="13"/>
      <c r="D8" s="14"/>
      <c r="E8" s="73"/>
      <c r="F8" s="86" t="s">
        <v>16</v>
      </c>
      <c r="G8" s="86" t="s">
        <v>17</v>
      </c>
      <c r="H8" s="86" t="s">
        <v>18</v>
      </c>
      <c r="I8" s="86" t="s">
        <v>16</v>
      </c>
      <c r="J8" s="86" t="s">
        <v>17</v>
      </c>
      <c r="K8" s="86" t="s">
        <v>18</v>
      </c>
      <c r="L8" s="86" t="s">
        <v>16</v>
      </c>
      <c r="M8" s="86" t="s">
        <v>17</v>
      </c>
      <c r="N8" s="86" t="s">
        <v>18</v>
      </c>
      <c r="O8" s="86" t="s">
        <v>16</v>
      </c>
      <c r="P8" s="86" t="s">
        <v>17</v>
      </c>
      <c r="Q8" s="86" t="s">
        <v>18</v>
      </c>
      <c r="R8" s="86" t="s">
        <v>16</v>
      </c>
      <c r="S8" s="86" t="s">
        <v>17</v>
      </c>
      <c r="T8" s="86" t="s">
        <v>18</v>
      </c>
      <c r="U8" s="86" t="s">
        <v>16</v>
      </c>
      <c r="V8" s="86" t="s">
        <v>17</v>
      </c>
      <c r="W8" s="86" t="s">
        <v>18</v>
      </c>
      <c r="X8" s="86" t="s">
        <v>16</v>
      </c>
      <c r="Y8" s="86" t="s">
        <v>17</v>
      </c>
      <c r="Z8" s="86" t="s">
        <v>18</v>
      </c>
      <c r="AA8" s="86" t="s">
        <v>16</v>
      </c>
      <c r="AB8" s="86" t="s">
        <v>17</v>
      </c>
      <c r="AC8" s="86" t="s">
        <v>18</v>
      </c>
      <c r="AD8" s="75"/>
      <c r="AE8" s="77"/>
      <c r="AF8" s="74"/>
      <c r="AG8" s="79"/>
    </row>
    <row r="9" spans="1:33" ht="15.75">
      <c r="A9" s="92">
        <v>1</v>
      </c>
      <c r="B9" s="92" t="s">
        <v>160</v>
      </c>
      <c r="C9" s="93" t="s">
        <v>28</v>
      </c>
      <c r="D9" s="94" t="s">
        <v>29</v>
      </c>
      <c r="E9" s="100"/>
      <c r="F9" s="101">
        <v>6.6</v>
      </c>
      <c r="G9" s="102" t="str">
        <f>IF(F9&gt;=9.5,"A⁺",IF(F9&gt;=8.5,"A",IF(F9&gt;=8,"B⁺",IF(F9&gt;=7,"B",IF(F9&gt;=6.5,"C⁺",IF(F9&gt;=5.5,"C",IF(F9&gt;=5,"D⁺",IF(F9&gt;=4,"D",IF(F9&lt;4,"F")))))))))</f>
        <v>C⁺</v>
      </c>
      <c r="H9" s="103" t="str">
        <f>IF(G9="A⁺","4.0",IF(G9="A","3.8",IF(G9="B⁺","3.5",IF(G9="B","3.0",IF(G9="C⁺","2.5",IF(G9="C","2.0",IF(G9="D⁺","1.5",IF(G9="D","1.0"))))))))</f>
        <v>2.5</v>
      </c>
      <c r="I9" s="101">
        <v>7.9</v>
      </c>
      <c r="J9" s="102" t="str">
        <f>IF(I9&gt;=9.5,"A⁺",IF(I9&gt;=8.5,"A",IF(I9&gt;=8,"B⁺",IF(I9&gt;=7,"B",IF(I9&gt;=6.5,"C⁺",IF(I9&gt;=5.5,"C",IF(I9&gt;=5,"D⁺",IF(I9&gt;=4,"D",IF(I9&lt;4,"F")))))))))</f>
        <v>B</v>
      </c>
      <c r="K9" s="103" t="str">
        <f>IF(J9="A⁺","4.0",IF(J9="A","3.8",IF(J9="B⁺","3.5",IF(J9="B","3.0",IF(J9="C⁺","2.5",IF(J9="C","2.0",IF(J9="D⁺","1.5",IF(J9="D","1.0"))))))))</f>
        <v>3.0</v>
      </c>
      <c r="L9" s="101">
        <v>7.8</v>
      </c>
      <c r="M9" s="102" t="str">
        <f>IF(L9&gt;=9.5,"A⁺",IF(L9&gt;=8.5,"A",IF(L9&gt;=8,"B⁺",IF(L9&gt;=7,"B",IF(L9&gt;=6.5,"C⁺",IF(L9&gt;=5.5,"C",IF(L9&gt;=5,"D⁺",IF(L9&gt;=4,"D",IF(L9&lt;4,"F")))))))))</f>
        <v>B</v>
      </c>
      <c r="N9" s="103" t="str">
        <f>IF(M9="A⁺","4.0",IF(M9="A","3.8",IF(M9="B⁺","3.5",IF(M9="B","3.0",IF(M9="C⁺","2.5",IF(M9="C","2.0",IF(M9="D⁺","1.5",IF(M9="D","1.0"))))))))</f>
        <v>3.0</v>
      </c>
      <c r="O9" s="101">
        <v>8.3000000000000007</v>
      </c>
      <c r="P9" s="102" t="str">
        <f>IF(O9&gt;=9.5,"A⁺",IF(O9&gt;=8.5,"A",IF(O9&gt;=8,"B⁺",IF(O9&gt;=7,"B",IF(O9&gt;=6.5,"C⁺",IF(O9&gt;=5.5,"C",IF(O9&gt;=5,"D⁺",IF(O9&gt;=4,"D",IF(O9&lt;4,"F")))))))))</f>
        <v>B⁺</v>
      </c>
      <c r="Q9" s="103" t="str">
        <f>IF(P9="A⁺","4.0",IF(P9="A","3.8",IF(P9="B⁺","3.5",IF(P9="B","3.0",IF(P9="C⁺","2.5",IF(P9="C","2.0",IF(P9="D⁺","1.5",IF(P9="D","1.0"))))))))</f>
        <v>3.5</v>
      </c>
      <c r="R9" s="101">
        <v>6.7</v>
      </c>
      <c r="S9" s="102" t="str">
        <f>IF(R9&gt;=9.5,"A⁺",IF(R9&gt;=8.5,"A",IF(R9&gt;=8,"B⁺",IF(R9&gt;=7,"B",IF(R9&gt;=6.5,"C⁺",IF(R9&gt;=5.5,"C",IF(R9&gt;=5,"D⁺",IF(R9&gt;=4,"D",IF(R9&lt;4,"F")))))))))</f>
        <v>C⁺</v>
      </c>
      <c r="T9" s="103" t="str">
        <f>IF(S9="A⁺","4.0",IF(S9="A","3.8",IF(S9="B⁺","3.5",IF(S9="B","3.0",IF(S9="C⁺","2.5",IF(S9="C","2.0",IF(S9="D⁺","1.5",IF(S9="D","1.0"))))))))</f>
        <v>2.5</v>
      </c>
      <c r="U9" s="101">
        <v>8.5</v>
      </c>
      <c r="V9" s="102" t="str">
        <f>IF(U9&gt;=9.5,"A⁺",IF(U9&gt;=8.5,"A",IF(U9&gt;=8,"B⁺",IF(U9&gt;=7,"B",IF(U9&gt;=6.5,"C⁺",IF(U9&gt;=5.5,"C",IF(U9&gt;=5,"D⁺",IF(U9&gt;=4,"D",IF(U9&lt;4,"F")))))))))</f>
        <v>A</v>
      </c>
      <c r="W9" s="103" t="str">
        <f>IF(V9="A⁺","4.0",IF(V9="A","3.8",IF(V9="B⁺","3.5",IF(V9="B","3.0",IF(V9="C⁺","2.5",IF(V9="C","2.0",IF(V9="D⁺","1.5",IF(V9="D","1.0"))))))))</f>
        <v>3.8</v>
      </c>
      <c r="X9" s="101">
        <v>9</v>
      </c>
      <c r="Y9" s="102" t="str">
        <f>IF(X9&gt;=9.5,"A⁺",IF(X9&gt;=8.5,"A",IF(X9&gt;=8,"B⁺",IF(X9&gt;=7,"B",IF(X9&gt;=6.5,"C⁺",IF(X9&gt;=5.5,"C",IF(X9&gt;=5,"D⁺",IF(X9&gt;=4,"D",IF(X9&lt;4,"F")))))))))</f>
        <v>A</v>
      </c>
      <c r="Z9" s="103" t="str">
        <f>IF(Y9="A⁺","4.0",IF(Y9="A","3.8",IF(Y9="B⁺","3.5",IF(Y9="B","3.0",IF(Y9="C⁺","2.5",IF(Y9="C","2.0",IF(Y9="D⁺","1.5",IF(Y9="D","1.0"))))))))</f>
        <v>3.8</v>
      </c>
      <c r="AA9" s="101">
        <v>7.6</v>
      </c>
      <c r="AB9" s="102" t="str">
        <f>IF(AA9&gt;=9.5,"A⁺",IF(AA9&gt;=8.5,"A",IF(AA9&gt;=8,"B⁺",IF(AA9&gt;=7,"B",IF(AA9&gt;=6.5,"C⁺",IF(AA9&gt;=5.5,"C",IF(AA9&gt;=5,"D⁺",IF(AA9&gt;=4,"D",IF(AA9&lt;4,"F")))))))))</f>
        <v>B</v>
      </c>
      <c r="AC9" s="103" t="str">
        <f>IF(AB9="A⁺","4.0",IF(AB9="A","3.8",IF(AB9="B⁺","3.5",IF(AB9="B","3.0",IF(AB9="C⁺","2.5",IF(AB9="C","2.0",IF(AB9="D⁺","1.5",IF(AB9="D","1.0"))))))))</f>
        <v>3.0</v>
      </c>
      <c r="AD9" s="104">
        <f>F9*$F$7+I9*$I$7+L9*$L$7+O9*$O$7+R9*$R$7+U9*$U$7+X9*$X$7+AA9*$AA$7</f>
        <v>133.30000000000001</v>
      </c>
      <c r="AE9" s="105">
        <f>AD9/$AD$7</f>
        <v>7.8411764705882359</v>
      </c>
      <c r="AF9" s="104">
        <f>H9*$F$7+K9*$I$7+N9*$L$7+Q9*$O$7+T9*$R$7*W9*$U$7+Z9*$X$7+AC9*$AA$7</f>
        <v>94.6</v>
      </c>
      <c r="AG9" s="105">
        <f>AF9/$AD$7</f>
        <v>5.5647058823529409</v>
      </c>
    </row>
    <row r="10" spans="1:33" ht="15.75">
      <c r="A10" s="92">
        <v>2</v>
      </c>
      <c r="B10" s="92" t="s">
        <v>161</v>
      </c>
      <c r="C10" s="93" t="s">
        <v>31</v>
      </c>
      <c r="D10" s="94" t="s">
        <v>29</v>
      </c>
      <c r="E10" s="100"/>
      <c r="F10" s="101">
        <v>6.3</v>
      </c>
      <c r="G10" s="102" t="str">
        <f>IF(F10&gt;=9.5,"A⁺",IF(F10&gt;=8.5,"A",IF(F10&gt;=8,"B⁺",IF(F10&gt;=7,"B",IF(F10&gt;=6.5,"C⁺",IF(F10&gt;=5.5,"C",IF(F10&gt;=5,"D⁺",IF(F10&gt;=4,"D",IF(F10&lt;4,"F")))))))))</f>
        <v>C</v>
      </c>
      <c r="H10" s="103" t="str">
        <f t="shared" ref="H10:H33" si="0">IF(G10="A⁺","4.0",IF(G10="A","3.8",IF(G10="B⁺","3.5",IF(G10="B","3.0",IF(G10="C⁺","2.5",IF(G10="C","2.0",IF(G10="D⁺","1.5",IF(G10="D","1.0"))))))))</f>
        <v>2.0</v>
      </c>
      <c r="I10" s="101">
        <v>8.1999999999999993</v>
      </c>
      <c r="J10" s="102" t="str">
        <f t="shared" ref="J10:J33" si="1">IF(I10&gt;=9.5,"A⁺",IF(I10&gt;=8.5,"A",IF(I10&gt;=8,"B⁺",IF(I10&gt;=7,"B",IF(I10&gt;=6.5,"C⁺",IF(I10&gt;=5.5,"C",IF(I10&gt;=5,"D⁺",IF(I10&gt;=4,"D",IF(I10&lt;4,"F")))))))))</f>
        <v>B⁺</v>
      </c>
      <c r="K10" s="103" t="str">
        <f t="shared" ref="K10:K33" si="2">IF(J10="A⁺","4.0",IF(J10="A","3.8",IF(J10="B⁺","3.5",IF(J10="B","3.0",IF(J10="C⁺","2.5",IF(J10="C","2.0",IF(J10="D⁺","1.5",IF(J10="D","1.0"))))))))</f>
        <v>3.5</v>
      </c>
      <c r="L10" s="101">
        <v>8.1</v>
      </c>
      <c r="M10" s="102" t="str">
        <f>IF(L10&gt;=9.5,"A⁺",IF(L10&gt;=8.5,"A",IF(L10&gt;=8,"B⁺",IF(L10&gt;=7,"B",IF(L10&gt;=6.5,"C⁺",IF(L10&gt;=5.5,"C",IF(L10&gt;=5,"D⁺",IF(L10&gt;=4,"D",IF(L10&lt;4,"F")))))))))</f>
        <v>B⁺</v>
      </c>
      <c r="N10" s="103" t="str">
        <f>IF(M10="A⁺","4.0",IF(M10="A","3.8",IF(M10="B⁺","3.5",IF(M10="B","3.0",IF(M10="C⁺","2.5",IF(M10="C","2.0",IF(M10="D⁺","1.5",IF(M10="D","1.0"))))))))</f>
        <v>3.5</v>
      </c>
      <c r="O10" s="101">
        <v>8.6999999999999993</v>
      </c>
      <c r="P10" s="102" t="str">
        <f t="shared" ref="P10:P33" si="3">IF(O10&gt;=9.5,"A⁺",IF(O10&gt;=8.5,"A",IF(O10&gt;=8,"B⁺",IF(O10&gt;=7,"B",IF(O10&gt;=6.5,"C⁺",IF(O10&gt;=5.5,"C",IF(O10&gt;=5,"D⁺",IF(O10&gt;=4,"D",IF(O10&lt;4,"F")))))))))</f>
        <v>A</v>
      </c>
      <c r="Q10" s="103" t="str">
        <f t="shared" ref="Q10:Q33" si="4">IF(P10="A⁺","4.0",IF(P10="A","3.8",IF(P10="B⁺","3.5",IF(P10="B","3.0",IF(P10="C⁺","2.5",IF(P10="C","2.0",IF(P10="D⁺","1.5",IF(P10="D","1.0"))))))))</f>
        <v>3.8</v>
      </c>
      <c r="R10" s="101">
        <v>7.9</v>
      </c>
      <c r="S10" s="102" t="str">
        <f t="shared" ref="S10:S33" si="5">IF(R10&gt;=9.5,"A⁺",IF(R10&gt;=8.5,"A",IF(R10&gt;=8,"B⁺",IF(R10&gt;=7,"B",IF(R10&gt;=6.5,"C⁺",IF(R10&gt;=5.5,"C",IF(R10&gt;=5,"D⁺",IF(R10&gt;=4,"D",IF(R10&lt;4,"F")))))))))</f>
        <v>B</v>
      </c>
      <c r="T10" s="103" t="str">
        <f t="shared" ref="T10:T33" si="6">IF(S10="A⁺","4.0",IF(S10="A","3.8",IF(S10="B⁺","3.5",IF(S10="B","3.0",IF(S10="C⁺","2.5",IF(S10="C","2.0",IF(S10="D⁺","1.5",IF(S10="D","1.0"))))))))</f>
        <v>3.0</v>
      </c>
      <c r="U10" s="101">
        <v>8.4</v>
      </c>
      <c r="V10" s="102" t="str">
        <f t="shared" ref="V10:V33" si="7">IF(U10&gt;=9.5,"A⁺",IF(U10&gt;=8.5,"A",IF(U10&gt;=8,"B⁺",IF(U10&gt;=7,"B",IF(U10&gt;=6.5,"C⁺",IF(U10&gt;=5.5,"C",IF(U10&gt;=5,"D⁺",IF(U10&gt;=4,"D",IF(U10&lt;4,"F")))))))))</f>
        <v>B⁺</v>
      </c>
      <c r="W10" s="103" t="str">
        <f t="shared" ref="W10:W33" si="8">IF(V10="A⁺","4.0",IF(V10="A","3.8",IF(V10="B⁺","3.5",IF(V10="B","3.0",IF(V10="C⁺","2.5",IF(V10="C","2.0",IF(V10="D⁺","1.5",IF(V10="D","1.0"))))))))</f>
        <v>3.5</v>
      </c>
      <c r="X10" s="101">
        <v>9.4</v>
      </c>
      <c r="Y10" s="102" t="str">
        <f>IF(X10&gt;=9.5,"A⁺",IF(X10&gt;=8.5,"A",IF(X10&gt;=8,"B⁺",IF(X10&gt;=7,"B",IF(X10&gt;=6.5,"C⁺",IF(X10&gt;=5.5,"C",IF(X10&gt;=5,"D⁺",IF(X10&gt;=4,"D",IF(X10&lt;4,"F")))))))))</f>
        <v>A</v>
      </c>
      <c r="Z10" s="103" t="str">
        <f>IF(Y10="A⁺","4.0",IF(Y10="A","3.8",IF(Y10="B⁺","3.5",IF(Y10="B","3.0",IF(Y10="C⁺","2.5",IF(Y10="C","2.0",IF(Y10="D⁺","1.5",IF(Y10="D","1.0"))))))))</f>
        <v>3.8</v>
      </c>
      <c r="AA10" s="101">
        <v>7.6</v>
      </c>
      <c r="AB10" s="102" t="str">
        <f t="shared" ref="AB10:AB33" si="9">IF(AA10&gt;=9.5,"A⁺",IF(AA10&gt;=8.5,"A",IF(AA10&gt;=8,"B⁺",IF(AA10&gt;=7,"B",IF(AA10&gt;=6.5,"C⁺",IF(AA10&gt;=5.5,"C",IF(AA10&gt;=5,"D⁺",IF(AA10&gt;=4,"D",IF(AA10&lt;4,"F")))))))))</f>
        <v>B</v>
      </c>
      <c r="AC10" s="103" t="str">
        <f t="shared" ref="AC10:AC33" si="10">IF(AB10="A⁺","4.0",IF(AB10="A","3.8",IF(AB10="B⁺","3.5",IF(AB10="B","3.0",IF(AB10="C⁺","2.5",IF(AB10="C","2.0",IF(AB10="D⁺","1.5",IF(AB10="D","1.0"))))))))</f>
        <v>3.0</v>
      </c>
      <c r="AD10" s="104">
        <f t="shared" ref="AD10:AD56" si="11">F10*$F$7+I10*$I$7+L10*$L$7+O10*$O$7+R10*$R$7+U10*$U$7+X10*$X$7+AA10*$AA$7</f>
        <v>137.6</v>
      </c>
      <c r="AE10" s="105">
        <f t="shared" ref="AE10:AE56" si="12">AD10/$AD$7</f>
        <v>8.0941176470588232</v>
      </c>
      <c r="AF10" s="104">
        <f t="shared" ref="AF10:AF56" si="13">H10*$F$7+K10*$I$7+N10*$L$7+Q10*$O$7+T10*$R$7*W10*$U$7+Z10*$X$7+AC10*$AA$7</f>
        <v>102.19999999999999</v>
      </c>
      <c r="AG10" s="105">
        <f t="shared" ref="AG10:AG56" si="14">AF10/$AD$7</f>
        <v>6.011764705882352</v>
      </c>
    </row>
    <row r="11" spans="1:33" ht="15.75">
      <c r="A11" s="92">
        <v>3</v>
      </c>
      <c r="B11" s="92" t="s">
        <v>27</v>
      </c>
      <c r="C11" s="93" t="s">
        <v>33</v>
      </c>
      <c r="D11" s="94" t="s">
        <v>34</v>
      </c>
      <c r="E11" s="100"/>
      <c r="F11" s="101">
        <v>7.3</v>
      </c>
      <c r="G11" s="102" t="str">
        <f t="shared" ref="G11:G33" si="15">IF(F11&gt;=9.5,"A⁺",IF(F11&gt;=8.5,"A",IF(F11&gt;=8,"B⁺",IF(F11&gt;=7,"B",IF(F11&gt;=6.5,"C⁺",IF(F11&gt;=5.5,"C",IF(F11&gt;=5,"D⁺",IF(F11&gt;=4,"D",IF(F11&lt;4,"F")))))))))</f>
        <v>B</v>
      </c>
      <c r="H11" s="103" t="str">
        <f t="shared" si="0"/>
        <v>3.0</v>
      </c>
      <c r="I11" s="101">
        <v>7.9</v>
      </c>
      <c r="J11" s="102" t="str">
        <f t="shared" si="1"/>
        <v>B</v>
      </c>
      <c r="K11" s="103" t="str">
        <f t="shared" si="2"/>
        <v>3.0</v>
      </c>
      <c r="L11" s="101">
        <v>8</v>
      </c>
      <c r="M11" s="102" t="str">
        <f t="shared" ref="M11:M33" si="16">IF(L11&gt;=9.5,"A⁺",IF(L11&gt;=8.5,"A",IF(L11&gt;=8,"B⁺",IF(L11&gt;=7,"B",IF(L11&gt;=6.5,"C⁺",IF(L11&gt;=5.5,"C",IF(L11&gt;=5,"D⁺",IF(L11&gt;=4,"D",IF(L11&lt;4,"F")))))))))</f>
        <v>B⁺</v>
      </c>
      <c r="N11" s="103" t="str">
        <f t="shared" ref="N11:N33" si="17">IF(M11="A⁺","4.0",IF(M11="A","3.8",IF(M11="B⁺","3.5",IF(M11="B","3.0",IF(M11="C⁺","2.5",IF(M11="C","2.0",IF(M11="D⁺","1.5",IF(M11="D","1.0"))))))))</f>
        <v>3.5</v>
      </c>
      <c r="O11" s="101">
        <v>7.9</v>
      </c>
      <c r="P11" s="102" t="str">
        <f t="shared" si="3"/>
        <v>B</v>
      </c>
      <c r="Q11" s="103" t="str">
        <f t="shared" si="4"/>
        <v>3.0</v>
      </c>
      <c r="R11" s="101">
        <v>7.9</v>
      </c>
      <c r="S11" s="102" t="str">
        <f t="shared" si="5"/>
        <v>B</v>
      </c>
      <c r="T11" s="103" t="str">
        <f t="shared" si="6"/>
        <v>3.0</v>
      </c>
      <c r="U11" s="101">
        <v>8.1999999999999993</v>
      </c>
      <c r="V11" s="102" t="str">
        <f t="shared" si="7"/>
        <v>B⁺</v>
      </c>
      <c r="W11" s="103" t="str">
        <f t="shared" si="8"/>
        <v>3.5</v>
      </c>
      <c r="X11" s="101">
        <v>9</v>
      </c>
      <c r="Y11" s="102" t="str">
        <f t="shared" ref="Y11:Y33" si="18">IF(X11&gt;=9.5,"A⁺",IF(X11&gt;=8.5,"A",IF(X11&gt;=8,"B⁺",IF(X11&gt;=7,"B",IF(X11&gt;=6.5,"C⁺",IF(X11&gt;=5.5,"C",IF(X11&gt;=5,"D⁺",IF(X11&gt;=4,"D",IF(X11&lt;4,"F")))))))))</f>
        <v>A</v>
      </c>
      <c r="Z11" s="103" t="str">
        <f t="shared" ref="Z11:Z33" si="19">IF(Y11="A⁺","4.0",IF(Y11="A","3.8",IF(Y11="B⁺","3.5",IF(Y11="B","3.0",IF(Y11="C⁺","2.5",IF(Y11="C","2.0",IF(Y11="D⁺","1.5",IF(Y11="D","1.0"))))))))</f>
        <v>3.8</v>
      </c>
      <c r="AA11" s="101">
        <v>7</v>
      </c>
      <c r="AB11" s="102" t="str">
        <f t="shared" si="9"/>
        <v>B</v>
      </c>
      <c r="AC11" s="103" t="str">
        <f t="shared" si="10"/>
        <v>3.0</v>
      </c>
      <c r="AD11" s="104">
        <f t="shared" si="11"/>
        <v>134.6</v>
      </c>
      <c r="AE11" s="105">
        <f t="shared" si="12"/>
        <v>7.9176470588235288</v>
      </c>
      <c r="AF11" s="104">
        <f t="shared" si="13"/>
        <v>101.6</v>
      </c>
      <c r="AG11" s="105">
        <f t="shared" si="14"/>
        <v>5.9764705882352942</v>
      </c>
    </row>
    <row r="12" spans="1:33" ht="15.75">
      <c r="A12" s="92">
        <v>4</v>
      </c>
      <c r="B12" s="92" t="s">
        <v>30</v>
      </c>
      <c r="C12" s="93" t="s">
        <v>36</v>
      </c>
      <c r="D12" s="94" t="s">
        <v>37</v>
      </c>
      <c r="E12" s="100"/>
      <c r="F12" s="101">
        <v>6.2</v>
      </c>
      <c r="G12" s="102" t="str">
        <f t="shared" si="15"/>
        <v>C</v>
      </c>
      <c r="H12" s="103" t="str">
        <f t="shared" si="0"/>
        <v>2.0</v>
      </c>
      <c r="I12" s="101">
        <v>7.9</v>
      </c>
      <c r="J12" s="102" t="str">
        <f t="shared" si="1"/>
        <v>B</v>
      </c>
      <c r="K12" s="103" t="str">
        <f t="shared" si="2"/>
        <v>3.0</v>
      </c>
      <c r="L12" s="101">
        <v>7.8</v>
      </c>
      <c r="M12" s="102" t="str">
        <f t="shared" si="16"/>
        <v>B</v>
      </c>
      <c r="N12" s="103" t="str">
        <f t="shared" si="17"/>
        <v>3.0</v>
      </c>
      <c r="O12" s="101">
        <v>6.8</v>
      </c>
      <c r="P12" s="102" t="str">
        <f t="shared" si="3"/>
        <v>C⁺</v>
      </c>
      <c r="Q12" s="103" t="str">
        <f t="shared" si="4"/>
        <v>2.5</v>
      </c>
      <c r="R12" s="101">
        <v>7</v>
      </c>
      <c r="S12" s="102" t="str">
        <f t="shared" si="5"/>
        <v>B</v>
      </c>
      <c r="T12" s="103" t="str">
        <f t="shared" si="6"/>
        <v>3.0</v>
      </c>
      <c r="U12" s="101">
        <v>8.1999999999999993</v>
      </c>
      <c r="V12" s="102" t="str">
        <f t="shared" si="7"/>
        <v>B⁺</v>
      </c>
      <c r="W12" s="103" t="str">
        <f t="shared" si="8"/>
        <v>3.5</v>
      </c>
      <c r="X12" s="101">
        <v>8.4</v>
      </c>
      <c r="Y12" s="102" t="str">
        <f t="shared" si="18"/>
        <v>B⁺</v>
      </c>
      <c r="Z12" s="103" t="str">
        <f t="shared" si="19"/>
        <v>3.5</v>
      </c>
      <c r="AA12" s="101">
        <v>7.6</v>
      </c>
      <c r="AB12" s="102" t="str">
        <f t="shared" si="9"/>
        <v>B</v>
      </c>
      <c r="AC12" s="103" t="str">
        <f t="shared" si="10"/>
        <v>3.0</v>
      </c>
      <c r="AD12" s="104">
        <f t="shared" si="11"/>
        <v>128</v>
      </c>
      <c r="AE12" s="105">
        <f t="shared" si="12"/>
        <v>7.5294117647058822</v>
      </c>
      <c r="AF12" s="104">
        <f t="shared" si="13"/>
        <v>97</v>
      </c>
      <c r="AG12" s="105">
        <f t="shared" si="14"/>
        <v>5.7058823529411766</v>
      </c>
    </row>
    <row r="13" spans="1:33" ht="15.75">
      <c r="A13" s="92">
        <v>5</v>
      </c>
      <c r="B13" s="92" t="s">
        <v>32</v>
      </c>
      <c r="C13" s="93" t="s">
        <v>39</v>
      </c>
      <c r="D13" s="94" t="s">
        <v>37</v>
      </c>
      <c r="E13" s="100"/>
      <c r="F13" s="101">
        <v>6.8</v>
      </c>
      <c r="G13" s="102" t="str">
        <f t="shared" si="15"/>
        <v>C⁺</v>
      </c>
      <c r="H13" s="103" t="str">
        <f t="shared" si="0"/>
        <v>2.5</v>
      </c>
      <c r="I13" s="101">
        <v>7.6</v>
      </c>
      <c r="J13" s="102" t="str">
        <f t="shared" si="1"/>
        <v>B</v>
      </c>
      <c r="K13" s="103" t="str">
        <f t="shared" si="2"/>
        <v>3.0</v>
      </c>
      <c r="L13" s="101">
        <v>7.3</v>
      </c>
      <c r="M13" s="102" t="str">
        <f t="shared" si="16"/>
        <v>B</v>
      </c>
      <c r="N13" s="103" t="str">
        <f t="shared" si="17"/>
        <v>3.0</v>
      </c>
      <c r="O13" s="101">
        <v>7.9</v>
      </c>
      <c r="P13" s="102" t="str">
        <f t="shared" si="3"/>
        <v>B</v>
      </c>
      <c r="Q13" s="103" t="str">
        <f t="shared" si="4"/>
        <v>3.0</v>
      </c>
      <c r="R13" s="101">
        <v>8.3000000000000007</v>
      </c>
      <c r="S13" s="102" t="str">
        <f t="shared" si="5"/>
        <v>B⁺</v>
      </c>
      <c r="T13" s="103" t="str">
        <f t="shared" si="6"/>
        <v>3.5</v>
      </c>
      <c r="U13" s="101">
        <v>8.1999999999999993</v>
      </c>
      <c r="V13" s="102" t="str">
        <f t="shared" si="7"/>
        <v>B⁺</v>
      </c>
      <c r="W13" s="103" t="str">
        <f t="shared" si="8"/>
        <v>3.5</v>
      </c>
      <c r="X13" s="101">
        <v>9</v>
      </c>
      <c r="Y13" s="102" t="str">
        <f t="shared" si="18"/>
        <v>A</v>
      </c>
      <c r="Z13" s="103" t="str">
        <f t="shared" si="19"/>
        <v>3.8</v>
      </c>
      <c r="AA13" s="101">
        <v>7</v>
      </c>
      <c r="AB13" s="102" t="str">
        <f t="shared" si="9"/>
        <v>B</v>
      </c>
      <c r="AC13" s="103" t="str">
        <f t="shared" si="10"/>
        <v>3.0</v>
      </c>
      <c r="AD13" s="104">
        <f t="shared" si="11"/>
        <v>132.4</v>
      </c>
      <c r="AE13" s="105">
        <f t="shared" si="12"/>
        <v>7.7882352941176478</v>
      </c>
      <c r="AF13" s="104">
        <f t="shared" si="13"/>
        <v>110.1</v>
      </c>
      <c r="AG13" s="105">
        <f t="shared" si="14"/>
        <v>6.4764705882352942</v>
      </c>
    </row>
    <row r="14" spans="1:33" ht="15.75">
      <c r="A14" s="92">
        <v>6</v>
      </c>
      <c r="B14" s="92" t="s">
        <v>35</v>
      </c>
      <c r="C14" s="93" t="s">
        <v>41</v>
      </c>
      <c r="D14" s="97" t="s">
        <v>42</v>
      </c>
      <c r="E14" s="100"/>
      <c r="F14" s="101">
        <v>7.3</v>
      </c>
      <c r="G14" s="102" t="str">
        <f t="shared" si="15"/>
        <v>B</v>
      </c>
      <c r="H14" s="103" t="str">
        <f t="shared" si="0"/>
        <v>3.0</v>
      </c>
      <c r="I14" s="101">
        <v>5.2</v>
      </c>
      <c r="J14" s="102" t="str">
        <f t="shared" si="1"/>
        <v>D⁺</v>
      </c>
      <c r="K14" s="103" t="str">
        <f t="shared" si="2"/>
        <v>1.5</v>
      </c>
      <c r="L14" s="101">
        <v>7.2</v>
      </c>
      <c r="M14" s="102" t="str">
        <f t="shared" si="16"/>
        <v>B</v>
      </c>
      <c r="N14" s="103" t="str">
        <f t="shared" si="17"/>
        <v>3.0</v>
      </c>
      <c r="O14" s="101">
        <v>7.9</v>
      </c>
      <c r="P14" s="102" t="str">
        <f t="shared" si="3"/>
        <v>B</v>
      </c>
      <c r="Q14" s="103" t="str">
        <f t="shared" si="4"/>
        <v>3.0</v>
      </c>
      <c r="R14" s="101">
        <v>7.1</v>
      </c>
      <c r="S14" s="102" t="str">
        <f t="shared" si="5"/>
        <v>B</v>
      </c>
      <c r="T14" s="103" t="str">
        <f t="shared" si="6"/>
        <v>3.0</v>
      </c>
      <c r="U14" s="101">
        <v>8.1999999999999993</v>
      </c>
      <c r="V14" s="102" t="str">
        <f t="shared" si="7"/>
        <v>B⁺</v>
      </c>
      <c r="W14" s="103" t="str">
        <f t="shared" si="8"/>
        <v>3.5</v>
      </c>
      <c r="X14" s="101">
        <v>8.4</v>
      </c>
      <c r="Y14" s="102" t="str">
        <f t="shared" si="18"/>
        <v>B⁺</v>
      </c>
      <c r="Z14" s="103" t="str">
        <f t="shared" si="19"/>
        <v>3.5</v>
      </c>
      <c r="AA14" s="101">
        <v>7</v>
      </c>
      <c r="AB14" s="102" t="str">
        <f t="shared" si="9"/>
        <v>B</v>
      </c>
      <c r="AC14" s="103" t="str">
        <f t="shared" si="10"/>
        <v>3.0</v>
      </c>
      <c r="AD14" s="104">
        <f t="shared" si="11"/>
        <v>124.8</v>
      </c>
      <c r="AE14" s="105">
        <f t="shared" si="12"/>
        <v>7.341176470588235</v>
      </c>
      <c r="AF14" s="104">
        <f t="shared" si="13"/>
        <v>97</v>
      </c>
      <c r="AG14" s="105">
        <f t="shared" si="14"/>
        <v>5.7058823529411766</v>
      </c>
    </row>
    <row r="15" spans="1:33" ht="15.75">
      <c r="A15" s="92">
        <v>7</v>
      </c>
      <c r="B15" s="92" t="s">
        <v>38</v>
      </c>
      <c r="C15" s="93" t="s">
        <v>44</v>
      </c>
      <c r="D15" s="94" t="s">
        <v>45</v>
      </c>
      <c r="E15" s="100"/>
      <c r="F15" s="101">
        <v>7.1</v>
      </c>
      <c r="G15" s="102" t="str">
        <f t="shared" si="15"/>
        <v>B</v>
      </c>
      <c r="H15" s="103" t="str">
        <f t="shared" si="0"/>
        <v>3.0</v>
      </c>
      <c r="I15" s="101">
        <v>8.1999999999999993</v>
      </c>
      <c r="J15" s="102" t="str">
        <f t="shared" si="1"/>
        <v>B⁺</v>
      </c>
      <c r="K15" s="103" t="str">
        <f t="shared" si="2"/>
        <v>3.5</v>
      </c>
      <c r="L15" s="101">
        <v>7.5</v>
      </c>
      <c r="M15" s="102" t="str">
        <f t="shared" si="16"/>
        <v>B</v>
      </c>
      <c r="N15" s="103" t="str">
        <f t="shared" si="17"/>
        <v>3.0</v>
      </c>
      <c r="O15" s="101">
        <v>8.6999999999999993</v>
      </c>
      <c r="P15" s="102" t="str">
        <f t="shared" si="3"/>
        <v>A</v>
      </c>
      <c r="Q15" s="103" t="str">
        <f t="shared" si="4"/>
        <v>3.8</v>
      </c>
      <c r="R15" s="101">
        <v>6.7</v>
      </c>
      <c r="S15" s="102" t="str">
        <f t="shared" si="5"/>
        <v>C⁺</v>
      </c>
      <c r="T15" s="103" t="str">
        <f t="shared" si="6"/>
        <v>2.5</v>
      </c>
      <c r="U15" s="101">
        <v>8.1999999999999993</v>
      </c>
      <c r="V15" s="102" t="str">
        <f t="shared" si="7"/>
        <v>B⁺</v>
      </c>
      <c r="W15" s="103" t="str">
        <f t="shared" si="8"/>
        <v>3.5</v>
      </c>
      <c r="X15" s="101">
        <v>8.4</v>
      </c>
      <c r="Y15" s="102" t="str">
        <f t="shared" si="18"/>
        <v>B⁺</v>
      </c>
      <c r="Z15" s="103" t="str">
        <f t="shared" si="19"/>
        <v>3.5</v>
      </c>
      <c r="AA15" s="101">
        <v>7</v>
      </c>
      <c r="AB15" s="102" t="str">
        <f t="shared" si="9"/>
        <v>B</v>
      </c>
      <c r="AC15" s="103" t="str">
        <f t="shared" si="10"/>
        <v>3.0</v>
      </c>
      <c r="AD15" s="104">
        <f t="shared" si="11"/>
        <v>131.79999999999998</v>
      </c>
      <c r="AE15" s="105">
        <f t="shared" si="12"/>
        <v>7.7529411764705873</v>
      </c>
      <c r="AF15" s="104">
        <f t="shared" si="13"/>
        <v>92.1</v>
      </c>
      <c r="AG15" s="105">
        <f t="shared" si="14"/>
        <v>5.4176470588235288</v>
      </c>
    </row>
    <row r="16" spans="1:33" ht="15.75">
      <c r="A16" s="92">
        <v>8</v>
      </c>
      <c r="B16" s="92" t="s">
        <v>40</v>
      </c>
      <c r="C16" s="93" t="s">
        <v>47</v>
      </c>
      <c r="D16" s="97" t="s">
        <v>48</v>
      </c>
      <c r="E16" s="100"/>
      <c r="F16" s="101">
        <v>5.5</v>
      </c>
      <c r="G16" s="102" t="str">
        <f t="shared" si="15"/>
        <v>C</v>
      </c>
      <c r="H16" s="103" t="str">
        <f t="shared" si="0"/>
        <v>2.0</v>
      </c>
      <c r="I16" s="101">
        <v>7</v>
      </c>
      <c r="J16" s="102" t="str">
        <f t="shared" si="1"/>
        <v>B</v>
      </c>
      <c r="K16" s="103" t="str">
        <f t="shared" si="2"/>
        <v>3.0</v>
      </c>
      <c r="L16" s="101">
        <v>7</v>
      </c>
      <c r="M16" s="102" t="str">
        <f t="shared" si="16"/>
        <v>B</v>
      </c>
      <c r="N16" s="103" t="str">
        <f t="shared" si="17"/>
        <v>3.0</v>
      </c>
      <c r="O16" s="101">
        <v>5.0999999999999996</v>
      </c>
      <c r="P16" s="102" t="str">
        <f t="shared" si="3"/>
        <v>D⁺</v>
      </c>
      <c r="Q16" s="103" t="str">
        <f t="shared" si="4"/>
        <v>1.5</v>
      </c>
      <c r="R16" s="101">
        <v>7.2</v>
      </c>
      <c r="S16" s="102" t="str">
        <f t="shared" si="5"/>
        <v>B</v>
      </c>
      <c r="T16" s="103" t="str">
        <f t="shared" si="6"/>
        <v>3.0</v>
      </c>
      <c r="U16" s="101">
        <v>6.8</v>
      </c>
      <c r="V16" s="102" t="str">
        <f t="shared" si="7"/>
        <v>C⁺</v>
      </c>
      <c r="W16" s="103" t="str">
        <f t="shared" si="8"/>
        <v>2.5</v>
      </c>
      <c r="X16" s="101">
        <v>8.4</v>
      </c>
      <c r="Y16" s="102" t="str">
        <f t="shared" si="18"/>
        <v>B⁺</v>
      </c>
      <c r="Z16" s="103" t="str">
        <f t="shared" si="19"/>
        <v>3.5</v>
      </c>
      <c r="AA16" s="101">
        <v>7.6</v>
      </c>
      <c r="AB16" s="102" t="str">
        <f t="shared" si="9"/>
        <v>B</v>
      </c>
      <c r="AC16" s="103" t="str">
        <f t="shared" si="10"/>
        <v>3.0</v>
      </c>
      <c r="AD16" s="104">
        <f t="shared" si="11"/>
        <v>116</v>
      </c>
      <c r="AE16" s="105">
        <f t="shared" si="12"/>
        <v>6.8235294117647056</v>
      </c>
      <c r="AF16" s="104">
        <f t="shared" si="13"/>
        <v>77</v>
      </c>
      <c r="AG16" s="105">
        <f t="shared" si="14"/>
        <v>4.5294117647058822</v>
      </c>
    </row>
    <row r="17" spans="1:33" ht="15.75">
      <c r="A17" s="92">
        <v>9</v>
      </c>
      <c r="B17" s="92" t="s">
        <v>43</v>
      </c>
      <c r="C17" s="98" t="s">
        <v>50</v>
      </c>
      <c r="D17" s="99" t="s">
        <v>51</v>
      </c>
      <c r="E17" s="100"/>
      <c r="F17" s="101">
        <v>6.4</v>
      </c>
      <c r="G17" s="102" t="str">
        <f t="shared" si="15"/>
        <v>C</v>
      </c>
      <c r="H17" s="103" t="str">
        <f t="shared" si="0"/>
        <v>2.0</v>
      </c>
      <c r="I17" s="101">
        <v>8.1999999999999993</v>
      </c>
      <c r="J17" s="102" t="str">
        <f t="shared" si="1"/>
        <v>B⁺</v>
      </c>
      <c r="K17" s="103" t="str">
        <f t="shared" si="2"/>
        <v>3.5</v>
      </c>
      <c r="L17" s="101">
        <v>7</v>
      </c>
      <c r="M17" s="102" t="str">
        <f t="shared" si="16"/>
        <v>B</v>
      </c>
      <c r="N17" s="103" t="str">
        <f t="shared" si="17"/>
        <v>3.0</v>
      </c>
      <c r="O17" s="101">
        <v>7.5</v>
      </c>
      <c r="P17" s="102" t="str">
        <f t="shared" si="3"/>
        <v>B</v>
      </c>
      <c r="Q17" s="103" t="str">
        <f t="shared" si="4"/>
        <v>3.0</v>
      </c>
      <c r="R17" s="101">
        <v>7.3</v>
      </c>
      <c r="S17" s="102" t="str">
        <f t="shared" si="5"/>
        <v>B</v>
      </c>
      <c r="T17" s="103" t="str">
        <f t="shared" si="6"/>
        <v>3.0</v>
      </c>
      <c r="U17" s="101">
        <v>7.6</v>
      </c>
      <c r="V17" s="102" t="str">
        <f t="shared" si="7"/>
        <v>B</v>
      </c>
      <c r="W17" s="103" t="str">
        <f t="shared" si="8"/>
        <v>3.0</v>
      </c>
      <c r="X17" s="101">
        <v>8.4</v>
      </c>
      <c r="Y17" s="102" t="str">
        <f t="shared" si="18"/>
        <v>B⁺</v>
      </c>
      <c r="Z17" s="103" t="str">
        <f t="shared" si="19"/>
        <v>3.5</v>
      </c>
      <c r="AA17" s="101">
        <v>8.6</v>
      </c>
      <c r="AB17" s="102" t="str">
        <f t="shared" si="9"/>
        <v>A</v>
      </c>
      <c r="AC17" s="103" t="str">
        <f t="shared" si="10"/>
        <v>3.8</v>
      </c>
      <c r="AD17" s="104">
        <f t="shared" si="11"/>
        <v>129.6</v>
      </c>
      <c r="AE17" s="105">
        <f t="shared" si="12"/>
        <v>7.6235294117647054</v>
      </c>
      <c r="AF17" s="104">
        <f t="shared" si="13"/>
        <v>91.6</v>
      </c>
      <c r="AG17" s="105">
        <f t="shared" si="14"/>
        <v>5.3882352941176466</v>
      </c>
    </row>
    <row r="18" spans="1:33" ht="15.75">
      <c r="A18" s="92">
        <v>10</v>
      </c>
      <c r="B18" s="92" t="s">
        <v>46</v>
      </c>
      <c r="C18" s="93" t="s">
        <v>50</v>
      </c>
      <c r="D18" s="94" t="s">
        <v>53</v>
      </c>
      <c r="E18" s="100"/>
      <c r="F18" s="101">
        <v>7.3</v>
      </c>
      <c r="G18" s="102" t="str">
        <f t="shared" si="15"/>
        <v>B</v>
      </c>
      <c r="H18" s="103" t="str">
        <f t="shared" si="0"/>
        <v>3.0</v>
      </c>
      <c r="I18" s="101">
        <v>8.1999999999999993</v>
      </c>
      <c r="J18" s="102" t="str">
        <f t="shared" si="1"/>
        <v>B⁺</v>
      </c>
      <c r="K18" s="103" t="str">
        <f t="shared" si="2"/>
        <v>3.5</v>
      </c>
      <c r="L18" s="101">
        <v>7.8</v>
      </c>
      <c r="M18" s="102" t="str">
        <f t="shared" si="16"/>
        <v>B</v>
      </c>
      <c r="N18" s="103" t="str">
        <f t="shared" si="17"/>
        <v>3.0</v>
      </c>
      <c r="O18" s="101">
        <v>5.0999999999999996</v>
      </c>
      <c r="P18" s="102" t="str">
        <f t="shared" si="3"/>
        <v>D⁺</v>
      </c>
      <c r="Q18" s="103" t="str">
        <f t="shared" si="4"/>
        <v>1.5</v>
      </c>
      <c r="R18" s="101">
        <v>7.6</v>
      </c>
      <c r="S18" s="102" t="str">
        <f t="shared" si="5"/>
        <v>B</v>
      </c>
      <c r="T18" s="103" t="str">
        <f t="shared" si="6"/>
        <v>3.0</v>
      </c>
      <c r="U18" s="101">
        <v>8.4</v>
      </c>
      <c r="V18" s="102" t="str">
        <f t="shared" si="7"/>
        <v>B⁺</v>
      </c>
      <c r="W18" s="103" t="str">
        <f t="shared" si="8"/>
        <v>3.5</v>
      </c>
      <c r="X18" s="101">
        <v>8.8000000000000007</v>
      </c>
      <c r="Y18" s="102" t="str">
        <f t="shared" si="18"/>
        <v>A</v>
      </c>
      <c r="Z18" s="103" t="str">
        <f t="shared" si="19"/>
        <v>3.8</v>
      </c>
      <c r="AA18" s="101">
        <v>7.4</v>
      </c>
      <c r="AB18" s="102" t="str">
        <f t="shared" si="9"/>
        <v>B</v>
      </c>
      <c r="AC18" s="103" t="str">
        <f t="shared" si="10"/>
        <v>3.0</v>
      </c>
      <c r="AD18" s="104">
        <f t="shared" si="11"/>
        <v>129.60000000000002</v>
      </c>
      <c r="AE18" s="105">
        <f t="shared" si="12"/>
        <v>7.6235294117647072</v>
      </c>
      <c r="AF18" s="104">
        <f t="shared" si="13"/>
        <v>98.6</v>
      </c>
      <c r="AG18" s="105">
        <f t="shared" si="14"/>
        <v>5.8</v>
      </c>
    </row>
    <row r="19" spans="1:33" ht="15.75">
      <c r="A19" s="92">
        <v>11</v>
      </c>
      <c r="B19" s="92" t="s">
        <v>49</v>
      </c>
      <c r="C19" s="93" t="s">
        <v>55</v>
      </c>
      <c r="D19" s="94" t="s">
        <v>56</v>
      </c>
      <c r="E19" s="100"/>
      <c r="F19" s="101">
        <v>7.1</v>
      </c>
      <c r="G19" s="102" t="str">
        <f t="shared" si="15"/>
        <v>B</v>
      </c>
      <c r="H19" s="103" t="str">
        <f t="shared" si="0"/>
        <v>3.0</v>
      </c>
      <c r="I19" s="101">
        <v>7.9</v>
      </c>
      <c r="J19" s="102" t="str">
        <f t="shared" si="1"/>
        <v>B</v>
      </c>
      <c r="K19" s="103" t="str">
        <f t="shared" si="2"/>
        <v>3.0</v>
      </c>
      <c r="L19" s="101">
        <v>7.2</v>
      </c>
      <c r="M19" s="102" t="str">
        <f t="shared" si="16"/>
        <v>B</v>
      </c>
      <c r="N19" s="103" t="str">
        <f t="shared" si="17"/>
        <v>3.0</v>
      </c>
      <c r="O19" s="101">
        <v>7.9</v>
      </c>
      <c r="P19" s="102" t="str">
        <f t="shared" si="3"/>
        <v>B</v>
      </c>
      <c r="Q19" s="103" t="str">
        <f t="shared" si="4"/>
        <v>3.0</v>
      </c>
      <c r="R19" s="101">
        <v>6.7</v>
      </c>
      <c r="S19" s="102" t="str">
        <f t="shared" si="5"/>
        <v>C⁺</v>
      </c>
      <c r="T19" s="103" t="str">
        <f t="shared" si="6"/>
        <v>2.5</v>
      </c>
      <c r="U19" s="101">
        <v>8.1999999999999993</v>
      </c>
      <c r="V19" s="102" t="str">
        <f t="shared" si="7"/>
        <v>B⁺</v>
      </c>
      <c r="W19" s="103" t="str">
        <f t="shared" si="8"/>
        <v>3.5</v>
      </c>
      <c r="X19" s="101">
        <v>9</v>
      </c>
      <c r="Y19" s="102" t="str">
        <f t="shared" si="18"/>
        <v>A</v>
      </c>
      <c r="Z19" s="103" t="str">
        <f t="shared" si="19"/>
        <v>3.8</v>
      </c>
      <c r="AA19" s="101">
        <v>7.6</v>
      </c>
      <c r="AB19" s="102" t="str">
        <f t="shared" si="9"/>
        <v>B</v>
      </c>
      <c r="AC19" s="103" t="str">
        <f t="shared" si="10"/>
        <v>3.0</v>
      </c>
      <c r="AD19" s="104">
        <f t="shared" si="11"/>
        <v>131.4</v>
      </c>
      <c r="AE19" s="105">
        <f t="shared" si="12"/>
        <v>7.7294117647058824</v>
      </c>
      <c r="AF19" s="104">
        <f t="shared" si="13"/>
        <v>90.1</v>
      </c>
      <c r="AG19" s="105">
        <f t="shared" si="14"/>
        <v>5.3</v>
      </c>
    </row>
    <row r="20" spans="1:33" ht="15.75">
      <c r="A20" s="92">
        <v>12</v>
      </c>
      <c r="B20" s="92" t="s">
        <v>52</v>
      </c>
      <c r="C20" s="93" t="s">
        <v>58</v>
      </c>
      <c r="D20" s="94" t="s">
        <v>59</v>
      </c>
      <c r="E20" s="100"/>
      <c r="F20" s="101">
        <v>7.4</v>
      </c>
      <c r="G20" s="102" t="str">
        <f t="shared" si="15"/>
        <v>B</v>
      </c>
      <c r="H20" s="103" t="str">
        <f t="shared" si="0"/>
        <v>3.0</v>
      </c>
      <c r="I20" s="101">
        <v>7.6</v>
      </c>
      <c r="J20" s="102" t="str">
        <f t="shared" si="1"/>
        <v>B</v>
      </c>
      <c r="K20" s="103" t="str">
        <f t="shared" si="2"/>
        <v>3.0</v>
      </c>
      <c r="L20" s="101">
        <v>7.2</v>
      </c>
      <c r="M20" s="102" t="str">
        <f t="shared" si="16"/>
        <v>B</v>
      </c>
      <c r="N20" s="103" t="str">
        <f t="shared" si="17"/>
        <v>3.0</v>
      </c>
      <c r="O20" s="101">
        <v>8.3000000000000007</v>
      </c>
      <c r="P20" s="102" t="str">
        <f t="shared" si="3"/>
        <v>B⁺</v>
      </c>
      <c r="Q20" s="103" t="str">
        <f t="shared" si="4"/>
        <v>3.5</v>
      </c>
      <c r="R20" s="101">
        <v>8.1</v>
      </c>
      <c r="S20" s="102" t="str">
        <f t="shared" si="5"/>
        <v>B⁺</v>
      </c>
      <c r="T20" s="103" t="str">
        <f t="shared" si="6"/>
        <v>3.5</v>
      </c>
      <c r="U20" s="101">
        <v>8.1999999999999993</v>
      </c>
      <c r="V20" s="102" t="str">
        <f t="shared" si="7"/>
        <v>B⁺</v>
      </c>
      <c r="W20" s="103" t="str">
        <f t="shared" si="8"/>
        <v>3.5</v>
      </c>
      <c r="X20" s="101">
        <v>9</v>
      </c>
      <c r="Y20" s="102" t="str">
        <f t="shared" si="18"/>
        <v>A</v>
      </c>
      <c r="Z20" s="103" t="str">
        <f t="shared" si="19"/>
        <v>3.8</v>
      </c>
      <c r="AA20" s="101">
        <v>7.6</v>
      </c>
      <c r="AB20" s="102" t="str">
        <f t="shared" si="9"/>
        <v>B</v>
      </c>
      <c r="AC20" s="103" t="str">
        <f t="shared" si="10"/>
        <v>3.0</v>
      </c>
      <c r="AD20" s="104">
        <f t="shared" si="11"/>
        <v>135</v>
      </c>
      <c r="AE20" s="105">
        <f t="shared" si="12"/>
        <v>7.9411764705882355</v>
      </c>
      <c r="AF20" s="104">
        <f t="shared" si="13"/>
        <v>112.1</v>
      </c>
      <c r="AG20" s="105">
        <f t="shared" si="14"/>
        <v>6.5941176470588232</v>
      </c>
    </row>
    <row r="21" spans="1:33" ht="15.75">
      <c r="A21" s="92">
        <v>13</v>
      </c>
      <c r="B21" s="92" t="s">
        <v>54</v>
      </c>
      <c r="C21" s="93" t="s">
        <v>61</v>
      </c>
      <c r="D21" s="97" t="s">
        <v>62</v>
      </c>
      <c r="E21" s="100"/>
      <c r="F21" s="101">
        <v>8</v>
      </c>
      <c r="G21" s="102" t="str">
        <f t="shared" si="15"/>
        <v>B⁺</v>
      </c>
      <c r="H21" s="103" t="str">
        <f t="shared" si="0"/>
        <v>3.5</v>
      </c>
      <c r="I21" s="101">
        <v>8.1999999999999993</v>
      </c>
      <c r="J21" s="102" t="str">
        <f t="shared" si="1"/>
        <v>B⁺</v>
      </c>
      <c r="K21" s="103" t="str">
        <f t="shared" si="2"/>
        <v>3.5</v>
      </c>
      <c r="L21" s="101">
        <v>7.4</v>
      </c>
      <c r="M21" s="102" t="str">
        <f t="shared" si="16"/>
        <v>B</v>
      </c>
      <c r="N21" s="103" t="str">
        <f t="shared" si="17"/>
        <v>3.0</v>
      </c>
      <c r="O21" s="101">
        <v>8.3000000000000007</v>
      </c>
      <c r="P21" s="102" t="str">
        <f t="shared" si="3"/>
        <v>B⁺</v>
      </c>
      <c r="Q21" s="103" t="str">
        <f t="shared" si="4"/>
        <v>3.5</v>
      </c>
      <c r="R21" s="101">
        <v>7.9</v>
      </c>
      <c r="S21" s="102" t="str">
        <f t="shared" si="5"/>
        <v>B</v>
      </c>
      <c r="T21" s="103" t="str">
        <f t="shared" si="6"/>
        <v>3.0</v>
      </c>
      <c r="U21" s="101">
        <v>8.1999999999999993</v>
      </c>
      <c r="V21" s="102" t="str">
        <f t="shared" si="7"/>
        <v>B⁺</v>
      </c>
      <c r="W21" s="103" t="str">
        <f t="shared" si="8"/>
        <v>3.5</v>
      </c>
      <c r="X21" s="101">
        <v>9</v>
      </c>
      <c r="Y21" s="102" t="str">
        <f t="shared" si="18"/>
        <v>A</v>
      </c>
      <c r="Z21" s="103" t="str">
        <f t="shared" si="19"/>
        <v>3.8</v>
      </c>
      <c r="AA21" s="101">
        <v>8.1999999999999993</v>
      </c>
      <c r="AB21" s="102" t="str">
        <f t="shared" si="9"/>
        <v>B⁺</v>
      </c>
      <c r="AC21" s="103" t="str">
        <f t="shared" si="10"/>
        <v>3.5</v>
      </c>
      <c r="AD21" s="104">
        <f t="shared" si="11"/>
        <v>138.6</v>
      </c>
      <c r="AE21" s="105">
        <f t="shared" si="12"/>
        <v>8.1529411764705877</v>
      </c>
      <c r="AF21" s="104">
        <f t="shared" si="13"/>
        <v>104.6</v>
      </c>
      <c r="AG21" s="105">
        <f t="shared" si="14"/>
        <v>6.1529411764705877</v>
      </c>
    </row>
    <row r="22" spans="1:33" ht="15.75">
      <c r="A22" s="92">
        <v>14</v>
      </c>
      <c r="B22" s="92" t="s">
        <v>57</v>
      </c>
      <c r="C22" s="93" t="s">
        <v>64</v>
      </c>
      <c r="D22" s="94" t="s">
        <v>65</v>
      </c>
      <c r="E22" s="100"/>
      <c r="F22" s="101">
        <v>7.3</v>
      </c>
      <c r="G22" s="102" t="str">
        <f t="shared" si="15"/>
        <v>B</v>
      </c>
      <c r="H22" s="103" t="str">
        <f t="shared" si="0"/>
        <v>3.0</v>
      </c>
      <c r="I22" s="101">
        <v>7.6</v>
      </c>
      <c r="J22" s="102" t="str">
        <f t="shared" si="1"/>
        <v>B</v>
      </c>
      <c r="K22" s="103" t="str">
        <f t="shared" si="2"/>
        <v>3.0</v>
      </c>
      <c r="L22" s="101">
        <v>7.6</v>
      </c>
      <c r="M22" s="102" t="str">
        <f t="shared" si="16"/>
        <v>B</v>
      </c>
      <c r="N22" s="103" t="str">
        <f t="shared" si="17"/>
        <v>3.0</v>
      </c>
      <c r="O22" s="101">
        <v>7.5</v>
      </c>
      <c r="P22" s="102" t="str">
        <f t="shared" si="3"/>
        <v>B</v>
      </c>
      <c r="Q22" s="103" t="str">
        <f t="shared" si="4"/>
        <v>3.0</v>
      </c>
      <c r="R22" s="101">
        <v>7.2</v>
      </c>
      <c r="S22" s="102" t="str">
        <f t="shared" si="5"/>
        <v>B</v>
      </c>
      <c r="T22" s="103" t="str">
        <f t="shared" si="6"/>
        <v>3.0</v>
      </c>
      <c r="U22" s="101">
        <v>8.1999999999999993</v>
      </c>
      <c r="V22" s="102" t="str">
        <f t="shared" si="7"/>
        <v>B⁺</v>
      </c>
      <c r="W22" s="103" t="str">
        <f t="shared" si="8"/>
        <v>3.5</v>
      </c>
      <c r="X22" s="101">
        <v>7.8</v>
      </c>
      <c r="Y22" s="102" t="str">
        <f t="shared" si="18"/>
        <v>B</v>
      </c>
      <c r="Z22" s="103" t="str">
        <f t="shared" si="19"/>
        <v>3.0</v>
      </c>
      <c r="AA22" s="101">
        <v>7</v>
      </c>
      <c r="AB22" s="102" t="str">
        <f t="shared" si="9"/>
        <v>B</v>
      </c>
      <c r="AC22" s="103" t="str">
        <f t="shared" si="10"/>
        <v>3.0</v>
      </c>
      <c r="AD22" s="104">
        <f t="shared" si="11"/>
        <v>128.6</v>
      </c>
      <c r="AE22" s="105">
        <f t="shared" si="12"/>
        <v>7.5647058823529409</v>
      </c>
      <c r="AF22" s="104">
        <f t="shared" si="13"/>
        <v>99</v>
      </c>
      <c r="AG22" s="105">
        <f t="shared" si="14"/>
        <v>5.8235294117647056</v>
      </c>
    </row>
    <row r="23" spans="1:33" ht="15.75">
      <c r="A23" s="92">
        <v>15</v>
      </c>
      <c r="B23" s="92" t="s">
        <v>60</v>
      </c>
      <c r="C23" s="93" t="s">
        <v>67</v>
      </c>
      <c r="D23" s="94" t="s">
        <v>65</v>
      </c>
      <c r="E23" s="100"/>
      <c r="F23" s="101">
        <v>7</v>
      </c>
      <c r="G23" s="102" t="str">
        <f t="shared" si="15"/>
        <v>B</v>
      </c>
      <c r="H23" s="103" t="str">
        <f t="shared" si="0"/>
        <v>3.0</v>
      </c>
      <c r="I23" s="101">
        <v>7.9</v>
      </c>
      <c r="J23" s="102" t="str">
        <f t="shared" si="1"/>
        <v>B</v>
      </c>
      <c r="K23" s="103" t="str">
        <f t="shared" si="2"/>
        <v>3.0</v>
      </c>
      <c r="L23" s="101">
        <v>7.4</v>
      </c>
      <c r="M23" s="102" t="str">
        <f t="shared" si="16"/>
        <v>B</v>
      </c>
      <c r="N23" s="103" t="str">
        <f t="shared" si="17"/>
        <v>3.0</v>
      </c>
      <c r="O23" s="101">
        <v>8.6999999999999993</v>
      </c>
      <c r="P23" s="102" t="str">
        <f t="shared" si="3"/>
        <v>A</v>
      </c>
      <c r="Q23" s="103" t="str">
        <f t="shared" si="4"/>
        <v>3.8</v>
      </c>
      <c r="R23" s="101">
        <v>8.1999999999999993</v>
      </c>
      <c r="S23" s="102" t="str">
        <f t="shared" si="5"/>
        <v>B⁺</v>
      </c>
      <c r="T23" s="103" t="str">
        <f t="shared" si="6"/>
        <v>3.5</v>
      </c>
      <c r="U23" s="101">
        <v>8.4</v>
      </c>
      <c r="V23" s="102" t="str">
        <f t="shared" si="7"/>
        <v>B⁺</v>
      </c>
      <c r="W23" s="103" t="str">
        <f t="shared" si="8"/>
        <v>3.5</v>
      </c>
      <c r="X23" s="101">
        <v>8.8000000000000007</v>
      </c>
      <c r="Y23" s="102" t="str">
        <f t="shared" si="18"/>
        <v>A</v>
      </c>
      <c r="Z23" s="103" t="str">
        <f t="shared" si="19"/>
        <v>3.8</v>
      </c>
      <c r="AA23" s="101">
        <v>7</v>
      </c>
      <c r="AB23" s="102" t="str">
        <f t="shared" si="9"/>
        <v>B</v>
      </c>
      <c r="AC23" s="103" t="str">
        <f t="shared" si="10"/>
        <v>3.0</v>
      </c>
      <c r="AD23" s="104">
        <f t="shared" si="11"/>
        <v>135.20000000000002</v>
      </c>
      <c r="AE23" s="105">
        <f t="shared" si="12"/>
        <v>7.9529411764705893</v>
      </c>
      <c r="AF23" s="104">
        <f t="shared" si="13"/>
        <v>112.69999999999999</v>
      </c>
      <c r="AG23" s="105">
        <f t="shared" si="14"/>
        <v>6.6294117647058819</v>
      </c>
    </row>
    <row r="24" spans="1:33" ht="15.75">
      <c r="A24" s="92">
        <v>16</v>
      </c>
      <c r="B24" s="92" t="s">
        <v>63</v>
      </c>
      <c r="C24" s="93" t="s">
        <v>25</v>
      </c>
      <c r="D24" s="94" t="s">
        <v>69</v>
      </c>
      <c r="E24" s="100"/>
      <c r="F24" s="101">
        <v>6.2</v>
      </c>
      <c r="G24" s="102" t="str">
        <f t="shared" si="15"/>
        <v>C</v>
      </c>
      <c r="H24" s="103" t="str">
        <f t="shared" si="0"/>
        <v>2.0</v>
      </c>
      <c r="I24" s="101">
        <v>7.6</v>
      </c>
      <c r="J24" s="102" t="str">
        <f t="shared" si="1"/>
        <v>B</v>
      </c>
      <c r="K24" s="103" t="str">
        <f t="shared" si="2"/>
        <v>3.0</v>
      </c>
      <c r="L24" s="101">
        <v>7.2</v>
      </c>
      <c r="M24" s="102" t="str">
        <f t="shared" si="16"/>
        <v>B</v>
      </c>
      <c r="N24" s="103" t="str">
        <f t="shared" si="17"/>
        <v>3.0</v>
      </c>
      <c r="O24" s="101">
        <v>8.6999999999999993</v>
      </c>
      <c r="P24" s="102" t="str">
        <f t="shared" si="3"/>
        <v>A</v>
      </c>
      <c r="Q24" s="103" t="str">
        <f t="shared" si="4"/>
        <v>3.8</v>
      </c>
      <c r="R24" s="101">
        <v>6.7</v>
      </c>
      <c r="S24" s="102" t="str">
        <f t="shared" si="5"/>
        <v>C⁺</v>
      </c>
      <c r="T24" s="103" t="str">
        <f t="shared" si="6"/>
        <v>2.5</v>
      </c>
      <c r="U24" s="101">
        <v>8.1999999999999993</v>
      </c>
      <c r="V24" s="102" t="str">
        <f t="shared" si="7"/>
        <v>B⁺</v>
      </c>
      <c r="W24" s="103" t="str">
        <f t="shared" si="8"/>
        <v>3.5</v>
      </c>
      <c r="X24" s="101">
        <v>7.8</v>
      </c>
      <c r="Y24" s="102" t="str">
        <f t="shared" si="18"/>
        <v>B</v>
      </c>
      <c r="Z24" s="103" t="str">
        <f t="shared" si="19"/>
        <v>3.0</v>
      </c>
      <c r="AA24" s="101">
        <v>7</v>
      </c>
      <c r="AB24" s="102" t="str">
        <f t="shared" si="9"/>
        <v>B</v>
      </c>
      <c r="AC24" s="103" t="str">
        <f t="shared" si="10"/>
        <v>3.0</v>
      </c>
      <c r="AD24" s="104">
        <f t="shared" si="11"/>
        <v>126.99999999999999</v>
      </c>
      <c r="AE24" s="105">
        <f t="shared" si="12"/>
        <v>7.4705882352941169</v>
      </c>
      <c r="AF24" s="104">
        <f t="shared" si="13"/>
        <v>88.1</v>
      </c>
      <c r="AG24" s="105">
        <f t="shared" si="14"/>
        <v>5.1823529411764699</v>
      </c>
    </row>
    <row r="25" spans="1:33" ht="15.75">
      <c r="A25" s="92">
        <v>17</v>
      </c>
      <c r="B25" s="92" t="s">
        <v>66</v>
      </c>
      <c r="C25" s="98" t="s">
        <v>71</v>
      </c>
      <c r="D25" s="99" t="s">
        <v>72</v>
      </c>
      <c r="E25" s="100"/>
      <c r="F25" s="101">
        <v>6.3</v>
      </c>
      <c r="G25" s="102" t="str">
        <f t="shared" si="15"/>
        <v>C</v>
      </c>
      <c r="H25" s="103" t="str">
        <f t="shared" si="0"/>
        <v>2.0</v>
      </c>
      <c r="I25" s="101">
        <v>7.6</v>
      </c>
      <c r="J25" s="102" t="str">
        <f t="shared" si="1"/>
        <v>B</v>
      </c>
      <c r="K25" s="103" t="str">
        <f t="shared" si="2"/>
        <v>3.0</v>
      </c>
      <c r="L25" s="101">
        <v>7.7</v>
      </c>
      <c r="M25" s="102" t="str">
        <f t="shared" si="16"/>
        <v>B</v>
      </c>
      <c r="N25" s="103" t="str">
        <f t="shared" si="17"/>
        <v>3.0</v>
      </c>
      <c r="O25" s="101">
        <v>8.3000000000000007</v>
      </c>
      <c r="P25" s="102" t="str">
        <f t="shared" si="3"/>
        <v>B⁺</v>
      </c>
      <c r="Q25" s="103" t="str">
        <f t="shared" si="4"/>
        <v>3.5</v>
      </c>
      <c r="R25" s="101">
        <v>8.1</v>
      </c>
      <c r="S25" s="102" t="str">
        <f t="shared" si="5"/>
        <v>B⁺</v>
      </c>
      <c r="T25" s="103" t="str">
        <f t="shared" si="6"/>
        <v>3.5</v>
      </c>
      <c r="U25" s="101">
        <v>8.1999999999999993</v>
      </c>
      <c r="V25" s="102" t="str">
        <f t="shared" si="7"/>
        <v>B⁺</v>
      </c>
      <c r="W25" s="103" t="str">
        <f t="shared" si="8"/>
        <v>3.5</v>
      </c>
      <c r="X25" s="101">
        <v>8.4</v>
      </c>
      <c r="Y25" s="102" t="str">
        <f t="shared" si="18"/>
        <v>B⁺</v>
      </c>
      <c r="Z25" s="103" t="str">
        <f t="shared" si="19"/>
        <v>3.5</v>
      </c>
      <c r="AA25" s="101">
        <v>7.6</v>
      </c>
      <c r="AB25" s="102" t="str">
        <f t="shared" si="9"/>
        <v>B</v>
      </c>
      <c r="AC25" s="103" t="str">
        <f t="shared" si="10"/>
        <v>3.0</v>
      </c>
      <c r="AD25" s="104">
        <f t="shared" si="11"/>
        <v>132.6</v>
      </c>
      <c r="AE25" s="105">
        <f t="shared" si="12"/>
        <v>7.8</v>
      </c>
      <c r="AF25" s="104">
        <f t="shared" si="13"/>
        <v>109.5</v>
      </c>
      <c r="AG25" s="105">
        <f t="shared" si="14"/>
        <v>6.4411764705882355</v>
      </c>
    </row>
    <row r="26" spans="1:33" ht="15.75">
      <c r="A26" s="92">
        <v>18</v>
      </c>
      <c r="B26" s="92" t="s">
        <v>68</v>
      </c>
      <c r="C26" s="93" t="s">
        <v>74</v>
      </c>
      <c r="D26" s="94" t="s">
        <v>75</v>
      </c>
      <c r="E26" s="100"/>
      <c r="F26" s="101">
        <v>7.4</v>
      </c>
      <c r="G26" s="102" t="str">
        <f t="shared" si="15"/>
        <v>B</v>
      </c>
      <c r="H26" s="103" t="str">
        <f t="shared" si="0"/>
        <v>3.0</v>
      </c>
      <c r="I26" s="101">
        <v>7.6</v>
      </c>
      <c r="J26" s="102" t="str">
        <f t="shared" si="1"/>
        <v>B</v>
      </c>
      <c r="K26" s="103" t="str">
        <f t="shared" si="2"/>
        <v>3.0</v>
      </c>
      <c r="L26" s="101">
        <v>8</v>
      </c>
      <c r="M26" s="102" t="str">
        <f t="shared" si="16"/>
        <v>B⁺</v>
      </c>
      <c r="N26" s="103" t="str">
        <f t="shared" si="17"/>
        <v>3.5</v>
      </c>
      <c r="O26" s="101">
        <v>5.0999999999999996</v>
      </c>
      <c r="P26" s="102" t="str">
        <f t="shared" si="3"/>
        <v>D⁺</v>
      </c>
      <c r="Q26" s="103" t="str">
        <f t="shared" si="4"/>
        <v>1.5</v>
      </c>
      <c r="R26" s="101">
        <v>7.8</v>
      </c>
      <c r="S26" s="102" t="str">
        <f t="shared" si="5"/>
        <v>B</v>
      </c>
      <c r="T26" s="103" t="str">
        <f t="shared" si="6"/>
        <v>3.0</v>
      </c>
      <c r="U26" s="101">
        <v>8.1999999999999993</v>
      </c>
      <c r="V26" s="102" t="str">
        <f t="shared" si="7"/>
        <v>B⁺</v>
      </c>
      <c r="W26" s="103" t="str">
        <f t="shared" si="8"/>
        <v>3.5</v>
      </c>
      <c r="X26" s="101">
        <v>8.4</v>
      </c>
      <c r="Y26" s="102" t="str">
        <f t="shared" si="18"/>
        <v>B⁺</v>
      </c>
      <c r="Z26" s="103" t="str">
        <f t="shared" si="19"/>
        <v>3.5</v>
      </c>
      <c r="AA26" s="101">
        <v>8</v>
      </c>
      <c r="AB26" s="102" t="str">
        <f t="shared" si="9"/>
        <v>B⁺</v>
      </c>
      <c r="AC26" s="103" t="str">
        <f t="shared" si="10"/>
        <v>3.5</v>
      </c>
      <c r="AD26" s="104">
        <f t="shared" si="11"/>
        <v>129.19999999999999</v>
      </c>
      <c r="AE26" s="105">
        <f t="shared" si="12"/>
        <v>7.6</v>
      </c>
      <c r="AF26" s="104">
        <f t="shared" si="13"/>
        <v>99</v>
      </c>
      <c r="AG26" s="105">
        <f t="shared" si="14"/>
        <v>5.8235294117647056</v>
      </c>
    </row>
    <row r="27" spans="1:33" ht="15.75">
      <c r="A27" s="92">
        <v>19</v>
      </c>
      <c r="B27" s="92" t="s">
        <v>70</v>
      </c>
      <c r="C27" s="93" t="s">
        <v>77</v>
      </c>
      <c r="D27" s="94" t="s">
        <v>78</v>
      </c>
      <c r="E27" s="100"/>
      <c r="F27" s="101" t="e">
        <v>#VALUE!</v>
      </c>
      <c r="G27" s="102" t="e">
        <f t="shared" si="15"/>
        <v>#VALUE!</v>
      </c>
      <c r="H27" s="103" t="e">
        <f t="shared" si="0"/>
        <v>#VALUE!</v>
      </c>
      <c r="I27" s="101" t="e">
        <v>#VALUE!</v>
      </c>
      <c r="J27" s="102" t="e">
        <f t="shared" si="1"/>
        <v>#VALUE!</v>
      </c>
      <c r="K27" s="103" t="e">
        <f t="shared" si="2"/>
        <v>#VALUE!</v>
      </c>
      <c r="L27" s="101" t="e">
        <v>#VALUE!</v>
      </c>
      <c r="M27" s="102" t="e">
        <f t="shared" si="16"/>
        <v>#VALUE!</v>
      </c>
      <c r="N27" s="103" t="e">
        <f t="shared" si="17"/>
        <v>#VALUE!</v>
      </c>
      <c r="O27" s="101" t="e">
        <v>#VALUE!</v>
      </c>
      <c r="P27" s="102" t="e">
        <f t="shared" si="3"/>
        <v>#VALUE!</v>
      </c>
      <c r="Q27" s="103" t="e">
        <f t="shared" si="4"/>
        <v>#VALUE!</v>
      </c>
      <c r="R27" s="101" t="e">
        <v>#VALUE!</v>
      </c>
      <c r="S27" s="102" t="e">
        <f t="shared" si="5"/>
        <v>#VALUE!</v>
      </c>
      <c r="T27" s="103" t="e">
        <f t="shared" si="6"/>
        <v>#VALUE!</v>
      </c>
      <c r="U27" s="101" t="e">
        <v>#VALUE!</v>
      </c>
      <c r="V27" s="102" t="e">
        <f t="shared" si="7"/>
        <v>#VALUE!</v>
      </c>
      <c r="W27" s="103" t="e">
        <f t="shared" si="8"/>
        <v>#VALUE!</v>
      </c>
      <c r="X27" s="101" t="e">
        <v>#VALUE!</v>
      </c>
      <c r="Y27" s="102" t="e">
        <f t="shared" si="18"/>
        <v>#VALUE!</v>
      </c>
      <c r="Z27" s="103" t="e">
        <f t="shared" si="19"/>
        <v>#VALUE!</v>
      </c>
      <c r="AA27" s="101" t="e">
        <v>#VALUE!</v>
      </c>
      <c r="AB27" s="102" t="e">
        <f t="shared" si="9"/>
        <v>#VALUE!</v>
      </c>
      <c r="AC27" s="103" t="e">
        <f t="shared" si="10"/>
        <v>#VALUE!</v>
      </c>
      <c r="AD27" s="104" t="e">
        <f t="shared" si="11"/>
        <v>#VALUE!</v>
      </c>
      <c r="AE27" s="105" t="e">
        <f t="shared" si="12"/>
        <v>#VALUE!</v>
      </c>
      <c r="AF27" s="104" t="e">
        <f t="shared" si="13"/>
        <v>#VALUE!</v>
      </c>
      <c r="AG27" s="105" t="e">
        <f t="shared" si="14"/>
        <v>#VALUE!</v>
      </c>
    </row>
    <row r="28" spans="1:33" ht="15.75">
      <c r="A28" s="92">
        <v>20</v>
      </c>
      <c r="B28" s="92" t="s">
        <v>73</v>
      </c>
      <c r="C28" s="93" t="s">
        <v>80</v>
      </c>
      <c r="D28" s="94" t="s">
        <v>81</v>
      </c>
      <c r="E28" s="100"/>
      <c r="F28" s="101">
        <v>6.8</v>
      </c>
      <c r="G28" s="102" t="str">
        <f t="shared" si="15"/>
        <v>C⁺</v>
      </c>
      <c r="H28" s="103" t="str">
        <f t="shared" si="0"/>
        <v>2.5</v>
      </c>
      <c r="I28" s="101">
        <v>7.6</v>
      </c>
      <c r="J28" s="102" t="str">
        <f t="shared" si="1"/>
        <v>B</v>
      </c>
      <c r="K28" s="103" t="str">
        <f t="shared" si="2"/>
        <v>3.0</v>
      </c>
      <c r="L28" s="101">
        <v>7.4</v>
      </c>
      <c r="M28" s="102" t="str">
        <f t="shared" si="16"/>
        <v>B</v>
      </c>
      <c r="N28" s="103" t="str">
        <f t="shared" si="17"/>
        <v>3.0</v>
      </c>
      <c r="O28" s="101">
        <v>7.1</v>
      </c>
      <c r="P28" s="102" t="str">
        <f t="shared" si="3"/>
        <v>B</v>
      </c>
      <c r="Q28" s="103" t="str">
        <f t="shared" si="4"/>
        <v>3.0</v>
      </c>
      <c r="R28" s="101">
        <v>7</v>
      </c>
      <c r="S28" s="102" t="str">
        <f t="shared" si="5"/>
        <v>B</v>
      </c>
      <c r="T28" s="103" t="str">
        <f t="shared" si="6"/>
        <v>3.0</v>
      </c>
      <c r="U28" s="101">
        <v>8.1999999999999993</v>
      </c>
      <c r="V28" s="102" t="str">
        <f t="shared" si="7"/>
        <v>B⁺</v>
      </c>
      <c r="W28" s="103" t="str">
        <f t="shared" si="8"/>
        <v>3.5</v>
      </c>
      <c r="X28" s="101">
        <v>8.4</v>
      </c>
      <c r="Y28" s="102" t="str">
        <f t="shared" si="18"/>
        <v>B⁺</v>
      </c>
      <c r="Z28" s="103" t="str">
        <f t="shared" si="19"/>
        <v>3.5</v>
      </c>
      <c r="AA28" s="101">
        <v>7</v>
      </c>
      <c r="AB28" s="102" t="str">
        <f t="shared" si="9"/>
        <v>B</v>
      </c>
      <c r="AC28" s="103" t="str">
        <f t="shared" si="10"/>
        <v>3.0</v>
      </c>
      <c r="AD28" s="104">
        <f t="shared" si="11"/>
        <v>127.19999999999999</v>
      </c>
      <c r="AE28" s="105">
        <f t="shared" si="12"/>
        <v>7.4823529411764698</v>
      </c>
      <c r="AF28" s="104">
        <f t="shared" si="13"/>
        <v>99</v>
      </c>
      <c r="AG28" s="105">
        <f t="shared" si="14"/>
        <v>5.8235294117647056</v>
      </c>
    </row>
    <row r="29" spans="1:33" ht="15.75">
      <c r="A29" s="92">
        <v>21</v>
      </c>
      <c r="B29" s="92" t="s">
        <v>76</v>
      </c>
      <c r="C29" s="93" t="s">
        <v>83</v>
      </c>
      <c r="D29" s="94" t="s">
        <v>84</v>
      </c>
      <c r="E29" s="100"/>
      <c r="F29" s="101">
        <v>7.5</v>
      </c>
      <c r="G29" s="102" t="str">
        <f t="shared" si="15"/>
        <v>B</v>
      </c>
      <c r="H29" s="103" t="str">
        <f t="shared" si="0"/>
        <v>3.0</v>
      </c>
      <c r="I29" s="101">
        <v>7.9</v>
      </c>
      <c r="J29" s="102" t="str">
        <f t="shared" si="1"/>
        <v>B</v>
      </c>
      <c r="K29" s="103" t="str">
        <f t="shared" si="2"/>
        <v>3.0</v>
      </c>
      <c r="L29" s="101">
        <v>7.2</v>
      </c>
      <c r="M29" s="102" t="str">
        <f t="shared" si="16"/>
        <v>B</v>
      </c>
      <c r="N29" s="103" t="str">
        <f t="shared" si="17"/>
        <v>3.0</v>
      </c>
      <c r="O29" s="101">
        <v>8.6</v>
      </c>
      <c r="P29" s="102" t="str">
        <f t="shared" si="3"/>
        <v>A</v>
      </c>
      <c r="Q29" s="103" t="str">
        <f t="shared" si="4"/>
        <v>3.8</v>
      </c>
      <c r="R29" s="101">
        <v>7.9</v>
      </c>
      <c r="S29" s="102" t="str">
        <f t="shared" si="5"/>
        <v>B</v>
      </c>
      <c r="T29" s="103" t="str">
        <f t="shared" si="6"/>
        <v>3.0</v>
      </c>
      <c r="U29" s="101">
        <v>8.1999999999999993</v>
      </c>
      <c r="V29" s="102" t="str">
        <f t="shared" si="7"/>
        <v>B⁺</v>
      </c>
      <c r="W29" s="103" t="str">
        <f t="shared" si="8"/>
        <v>3.5</v>
      </c>
      <c r="X29" s="101">
        <v>9</v>
      </c>
      <c r="Y29" s="102" t="str">
        <f t="shared" si="18"/>
        <v>A</v>
      </c>
      <c r="Z29" s="103" t="str">
        <f t="shared" si="19"/>
        <v>3.8</v>
      </c>
      <c r="AA29" s="101">
        <v>7.6</v>
      </c>
      <c r="AB29" s="102" t="str">
        <f t="shared" si="9"/>
        <v>B</v>
      </c>
      <c r="AC29" s="103" t="str">
        <f t="shared" si="10"/>
        <v>3.0</v>
      </c>
      <c r="AD29" s="104">
        <f t="shared" si="11"/>
        <v>136</v>
      </c>
      <c r="AE29" s="105">
        <f t="shared" si="12"/>
        <v>8</v>
      </c>
      <c r="AF29" s="104">
        <f t="shared" si="13"/>
        <v>102.19999999999999</v>
      </c>
      <c r="AG29" s="105">
        <f t="shared" si="14"/>
        <v>6.011764705882352</v>
      </c>
    </row>
    <row r="30" spans="1:33" ht="15.75">
      <c r="A30" s="92">
        <v>22</v>
      </c>
      <c r="B30" s="92" t="s">
        <v>79</v>
      </c>
      <c r="C30" s="93" t="s">
        <v>86</v>
      </c>
      <c r="D30" s="94" t="s">
        <v>84</v>
      </c>
      <c r="E30" s="100"/>
      <c r="F30" s="101" t="e">
        <v>#VALUE!</v>
      </c>
      <c r="G30" s="102" t="e">
        <f t="shared" si="15"/>
        <v>#VALUE!</v>
      </c>
      <c r="H30" s="103" t="e">
        <f t="shared" si="0"/>
        <v>#VALUE!</v>
      </c>
      <c r="I30" s="101" t="e">
        <v>#VALUE!</v>
      </c>
      <c r="J30" s="102" t="e">
        <f t="shared" si="1"/>
        <v>#VALUE!</v>
      </c>
      <c r="K30" s="103" t="e">
        <f t="shared" si="2"/>
        <v>#VALUE!</v>
      </c>
      <c r="L30" s="101" t="e">
        <v>#VALUE!</v>
      </c>
      <c r="M30" s="102" t="e">
        <f t="shared" si="16"/>
        <v>#VALUE!</v>
      </c>
      <c r="N30" s="103" t="e">
        <f t="shared" si="17"/>
        <v>#VALUE!</v>
      </c>
      <c r="O30" s="101" t="e">
        <v>#VALUE!</v>
      </c>
      <c r="P30" s="102" t="e">
        <f t="shared" si="3"/>
        <v>#VALUE!</v>
      </c>
      <c r="Q30" s="103" t="e">
        <f t="shared" si="4"/>
        <v>#VALUE!</v>
      </c>
      <c r="R30" s="101" t="e">
        <v>#VALUE!</v>
      </c>
      <c r="S30" s="102" t="e">
        <f t="shared" si="5"/>
        <v>#VALUE!</v>
      </c>
      <c r="T30" s="103" t="e">
        <f t="shared" si="6"/>
        <v>#VALUE!</v>
      </c>
      <c r="U30" s="101" t="e">
        <v>#VALUE!</v>
      </c>
      <c r="V30" s="102" t="e">
        <f t="shared" si="7"/>
        <v>#VALUE!</v>
      </c>
      <c r="W30" s="103" t="e">
        <f t="shared" si="8"/>
        <v>#VALUE!</v>
      </c>
      <c r="X30" s="101" t="e">
        <v>#VALUE!</v>
      </c>
      <c r="Y30" s="102" t="e">
        <f t="shared" si="18"/>
        <v>#VALUE!</v>
      </c>
      <c r="Z30" s="103" t="e">
        <f t="shared" si="19"/>
        <v>#VALUE!</v>
      </c>
      <c r="AA30" s="101" t="e">
        <v>#VALUE!</v>
      </c>
      <c r="AB30" s="102" t="e">
        <f t="shared" si="9"/>
        <v>#VALUE!</v>
      </c>
      <c r="AC30" s="103" t="e">
        <f t="shared" si="10"/>
        <v>#VALUE!</v>
      </c>
      <c r="AD30" s="104" t="e">
        <f t="shared" si="11"/>
        <v>#VALUE!</v>
      </c>
      <c r="AE30" s="105" t="e">
        <f t="shared" si="12"/>
        <v>#VALUE!</v>
      </c>
      <c r="AF30" s="104" t="e">
        <f t="shared" si="13"/>
        <v>#VALUE!</v>
      </c>
      <c r="AG30" s="105" t="e">
        <f t="shared" si="14"/>
        <v>#VALUE!</v>
      </c>
    </row>
    <row r="31" spans="1:33" ht="15.75">
      <c r="A31" s="92">
        <v>23</v>
      </c>
      <c r="B31" s="92" t="s">
        <v>82</v>
      </c>
      <c r="C31" s="93" t="s">
        <v>88</v>
      </c>
      <c r="D31" s="94" t="s">
        <v>84</v>
      </c>
      <c r="E31" s="100"/>
      <c r="F31" s="101">
        <v>7.4</v>
      </c>
      <c r="G31" s="102" t="str">
        <f t="shared" si="15"/>
        <v>B</v>
      </c>
      <c r="H31" s="103" t="str">
        <f t="shared" si="0"/>
        <v>3.0</v>
      </c>
      <c r="I31" s="101">
        <v>5.5</v>
      </c>
      <c r="J31" s="102" t="str">
        <f t="shared" si="1"/>
        <v>C</v>
      </c>
      <c r="K31" s="103" t="str">
        <f t="shared" si="2"/>
        <v>2.0</v>
      </c>
      <c r="L31" s="101">
        <v>8</v>
      </c>
      <c r="M31" s="102" t="str">
        <f t="shared" si="16"/>
        <v>B⁺</v>
      </c>
      <c r="N31" s="103" t="str">
        <f t="shared" si="17"/>
        <v>3.5</v>
      </c>
      <c r="O31" s="101">
        <v>8.6999999999999993</v>
      </c>
      <c r="P31" s="102" t="str">
        <f t="shared" si="3"/>
        <v>A</v>
      </c>
      <c r="Q31" s="103" t="str">
        <f t="shared" si="4"/>
        <v>3.8</v>
      </c>
      <c r="R31" s="101">
        <v>7.9</v>
      </c>
      <c r="S31" s="102" t="str">
        <f t="shared" si="5"/>
        <v>B</v>
      </c>
      <c r="T31" s="103" t="str">
        <f t="shared" si="6"/>
        <v>3.0</v>
      </c>
      <c r="U31" s="101">
        <v>8.1999999999999993</v>
      </c>
      <c r="V31" s="102" t="str">
        <f t="shared" si="7"/>
        <v>B⁺</v>
      </c>
      <c r="W31" s="103" t="str">
        <f t="shared" si="8"/>
        <v>3.5</v>
      </c>
      <c r="X31" s="101">
        <v>9</v>
      </c>
      <c r="Y31" s="102" t="str">
        <f t="shared" si="18"/>
        <v>A</v>
      </c>
      <c r="Z31" s="103" t="str">
        <f t="shared" si="19"/>
        <v>3.8</v>
      </c>
      <c r="AA31" s="101">
        <v>7</v>
      </c>
      <c r="AB31" s="102" t="str">
        <f t="shared" si="9"/>
        <v>B</v>
      </c>
      <c r="AC31" s="103" t="str">
        <f t="shared" si="10"/>
        <v>3.0</v>
      </c>
      <c r="AD31" s="104">
        <f t="shared" si="11"/>
        <v>131.6</v>
      </c>
      <c r="AE31" s="105">
        <f t="shared" si="12"/>
        <v>7.7411764705882353</v>
      </c>
      <c r="AF31" s="104">
        <f t="shared" si="13"/>
        <v>101.19999999999999</v>
      </c>
      <c r="AG31" s="105">
        <f t="shared" si="14"/>
        <v>5.9529411764705875</v>
      </c>
    </row>
    <row r="32" spans="1:33" ht="15.75">
      <c r="A32" s="92">
        <v>24</v>
      </c>
      <c r="B32" s="92" t="s">
        <v>85</v>
      </c>
      <c r="C32" s="93" t="s">
        <v>90</v>
      </c>
      <c r="D32" s="94" t="s">
        <v>91</v>
      </c>
      <c r="E32" s="100"/>
      <c r="F32" s="101">
        <v>6.8</v>
      </c>
      <c r="G32" s="102" t="str">
        <f t="shared" si="15"/>
        <v>C⁺</v>
      </c>
      <c r="H32" s="103" t="str">
        <f t="shared" si="0"/>
        <v>2.5</v>
      </c>
      <c r="I32" s="101">
        <v>7.6</v>
      </c>
      <c r="J32" s="102" t="str">
        <f t="shared" si="1"/>
        <v>B</v>
      </c>
      <c r="K32" s="103" t="str">
        <f t="shared" si="2"/>
        <v>3.0</v>
      </c>
      <c r="L32" s="101">
        <v>8</v>
      </c>
      <c r="M32" s="102" t="str">
        <f t="shared" si="16"/>
        <v>B⁺</v>
      </c>
      <c r="N32" s="103" t="str">
        <f t="shared" si="17"/>
        <v>3.5</v>
      </c>
      <c r="O32" s="101">
        <v>8.3000000000000007</v>
      </c>
      <c r="P32" s="102" t="str">
        <f t="shared" si="3"/>
        <v>B⁺</v>
      </c>
      <c r="Q32" s="103" t="str">
        <f t="shared" si="4"/>
        <v>3.5</v>
      </c>
      <c r="R32" s="101">
        <v>5.4</v>
      </c>
      <c r="S32" s="102" t="str">
        <f t="shared" si="5"/>
        <v>D⁺</v>
      </c>
      <c r="T32" s="103" t="str">
        <f t="shared" si="6"/>
        <v>1.5</v>
      </c>
      <c r="U32" s="101">
        <v>8.1999999999999993</v>
      </c>
      <c r="V32" s="102" t="str">
        <f t="shared" si="7"/>
        <v>B⁺</v>
      </c>
      <c r="W32" s="103" t="str">
        <f t="shared" si="8"/>
        <v>3.5</v>
      </c>
      <c r="X32" s="101">
        <v>8.4</v>
      </c>
      <c r="Y32" s="102" t="str">
        <f t="shared" si="18"/>
        <v>B⁺</v>
      </c>
      <c r="Z32" s="103" t="str">
        <f t="shared" si="19"/>
        <v>3.5</v>
      </c>
      <c r="AA32" s="101">
        <v>7.4</v>
      </c>
      <c r="AB32" s="102" t="str">
        <f t="shared" si="9"/>
        <v>B</v>
      </c>
      <c r="AC32" s="103" t="str">
        <f t="shared" si="10"/>
        <v>3.0</v>
      </c>
      <c r="AD32" s="104">
        <f t="shared" si="11"/>
        <v>128.4</v>
      </c>
      <c r="AE32" s="105">
        <f t="shared" si="12"/>
        <v>7.5529411764705889</v>
      </c>
      <c r="AF32" s="104">
        <f t="shared" si="13"/>
        <v>69.5</v>
      </c>
      <c r="AG32" s="105">
        <f t="shared" si="14"/>
        <v>4.0882352941176467</v>
      </c>
    </row>
    <row r="33" spans="1:33" ht="15.75">
      <c r="A33" s="92">
        <v>25</v>
      </c>
      <c r="B33" s="92" t="s">
        <v>87</v>
      </c>
      <c r="C33" s="93" t="s">
        <v>93</v>
      </c>
      <c r="D33" s="94" t="s">
        <v>94</v>
      </c>
      <c r="E33" s="100"/>
      <c r="F33" s="101">
        <v>6.9</v>
      </c>
      <c r="G33" s="102" t="str">
        <f t="shared" si="15"/>
        <v>C⁺</v>
      </c>
      <c r="H33" s="103" t="str">
        <f t="shared" si="0"/>
        <v>2.5</v>
      </c>
      <c r="I33" s="101">
        <v>5.5</v>
      </c>
      <c r="J33" s="102" t="str">
        <f t="shared" si="1"/>
        <v>C</v>
      </c>
      <c r="K33" s="103" t="str">
        <f t="shared" si="2"/>
        <v>2.0</v>
      </c>
      <c r="L33" s="101">
        <v>7.4</v>
      </c>
      <c r="M33" s="102" t="str">
        <f t="shared" si="16"/>
        <v>B</v>
      </c>
      <c r="N33" s="103" t="str">
        <f t="shared" si="17"/>
        <v>3.0</v>
      </c>
      <c r="O33" s="101">
        <v>8.3000000000000007</v>
      </c>
      <c r="P33" s="102" t="str">
        <f t="shared" si="3"/>
        <v>B⁺</v>
      </c>
      <c r="Q33" s="103" t="str">
        <f t="shared" si="4"/>
        <v>3.5</v>
      </c>
      <c r="R33" s="101">
        <v>7.8</v>
      </c>
      <c r="S33" s="102" t="str">
        <f t="shared" si="5"/>
        <v>B</v>
      </c>
      <c r="T33" s="103" t="str">
        <f t="shared" si="6"/>
        <v>3.0</v>
      </c>
      <c r="U33" s="101">
        <v>8.4</v>
      </c>
      <c r="V33" s="102" t="str">
        <f t="shared" si="7"/>
        <v>B⁺</v>
      </c>
      <c r="W33" s="103" t="str">
        <f t="shared" si="8"/>
        <v>3.5</v>
      </c>
      <c r="X33" s="101">
        <v>9.4</v>
      </c>
      <c r="Y33" s="102" t="str">
        <f t="shared" si="18"/>
        <v>A</v>
      </c>
      <c r="Z33" s="103" t="str">
        <f t="shared" si="19"/>
        <v>3.8</v>
      </c>
      <c r="AA33" s="101">
        <v>7.6</v>
      </c>
      <c r="AB33" s="102" t="str">
        <f t="shared" si="9"/>
        <v>B</v>
      </c>
      <c r="AC33" s="103" t="str">
        <f t="shared" si="10"/>
        <v>3.0</v>
      </c>
      <c r="AD33" s="104">
        <f t="shared" si="11"/>
        <v>131</v>
      </c>
      <c r="AE33" s="105">
        <f t="shared" si="12"/>
        <v>7.7058823529411766</v>
      </c>
      <c r="AF33" s="104">
        <f t="shared" si="13"/>
        <v>98.6</v>
      </c>
      <c r="AG33" s="105">
        <f t="shared" si="14"/>
        <v>5.8</v>
      </c>
    </row>
    <row r="34" spans="1:33" ht="15.75">
      <c r="A34" s="92">
        <v>26</v>
      </c>
      <c r="B34" s="92" t="s">
        <v>89</v>
      </c>
      <c r="C34" s="93" t="s">
        <v>96</v>
      </c>
      <c r="D34" s="94" t="s">
        <v>97</v>
      </c>
      <c r="E34" s="100"/>
      <c r="F34" s="101">
        <v>7.1</v>
      </c>
      <c r="G34" s="102" t="str">
        <f>IF(F34&gt;=9.5,"A⁺",IF(F34&gt;=8.5,"A",IF(F34&gt;=8,"B⁺",IF(F34&gt;=7,"B",IF(F34&gt;=6.5,"C⁺",IF(F34&gt;=5.5,"C",IF(F34&gt;=5,"D⁺",IF(F34&gt;=4,"D",IF(F34&lt;4,"F")))))))))</f>
        <v>B</v>
      </c>
      <c r="H34" s="103" t="str">
        <f>IF(G34="A⁺","4.0",IF(G34="A","3.8",IF(G34="B⁺","3.5",IF(G34="B","3.0",IF(G34="C⁺","2.5",IF(G34="C","2.0",IF(G34="D⁺","1.5",IF(G34="D","1.0"))))))))</f>
        <v>3.0</v>
      </c>
      <c r="I34" s="101">
        <v>7.9</v>
      </c>
      <c r="J34" s="102" t="str">
        <f>IF(I34&gt;=9.5,"A⁺",IF(I34&gt;=8.5,"A",IF(I34&gt;=8,"B⁺",IF(I34&gt;=7,"B",IF(I34&gt;=6.5,"C⁺",IF(I34&gt;=5.5,"C",IF(I34&gt;=5,"D⁺",IF(I34&gt;=4,"D",IF(I34&lt;4,"F")))))))))</f>
        <v>B</v>
      </c>
      <c r="K34" s="103" t="str">
        <f>IF(J34="A⁺","4.0",IF(J34="A","3.8",IF(J34="B⁺","3.5",IF(J34="B","3.0",IF(J34="C⁺","2.5",IF(J34="C","2.0",IF(J34="D⁺","1.5",IF(J34="D","1.0"))))))))</f>
        <v>3.0</v>
      </c>
      <c r="L34" s="101">
        <v>7.8</v>
      </c>
      <c r="M34" s="102" t="str">
        <f>IF(L34&gt;=9.5,"A⁺",IF(L34&gt;=8.5,"A",IF(L34&gt;=8,"B⁺",IF(L34&gt;=7,"B",IF(L34&gt;=6.5,"C⁺",IF(L34&gt;=5.5,"C",IF(L34&gt;=5,"D⁺",IF(L34&gt;=4,"D",IF(L34&lt;4,"F")))))))))</f>
        <v>B</v>
      </c>
      <c r="N34" s="103" t="str">
        <f>IF(M34="A⁺","4.0",IF(M34="A","3.8",IF(M34="B⁺","3.5",IF(M34="B","3.0",IF(M34="C⁺","2.5",IF(M34="C","2.0",IF(M34="D⁺","1.5",IF(M34="D","1.0"))))))))</f>
        <v>3.0</v>
      </c>
      <c r="O34" s="101">
        <v>7.5</v>
      </c>
      <c r="P34" s="102" t="str">
        <f>IF(O34&gt;=9.5,"A⁺",IF(O34&gt;=8.5,"A",IF(O34&gt;=8,"B⁺",IF(O34&gt;=7,"B",IF(O34&gt;=6.5,"C⁺",IF(O34&gt;=5.5,"C",IF(O34&gt;=5,"D⁺",IF(O34&gt;=4,"D",IF(O34&lt;4,"F")))))))))</f>
        <v>B</v>
      </c>
      <c r="Q34" s="103" t="str">
        <f>IF(P34="A⁺","4.0",IF(P34="A","3.8",IF(P34="B⁺","3.5",IF(P34="B","3.0",IF(P34="C⁺","2.5",IF(P34="C","2.0",IF(P34="D⁺","1.5",IF(P34="D","1.0"))))))))</f>
        <v>3.0</v>
      </c>
      <c r="R34" s="101">
        <v>7</v>
      </c>
      <c r="S34" s="102" t="str">
        <f>IF(R34&gt;=9.5,"A⁺",IF(R34&gt;=8.5,"A",IF(R34&gt;=8,"B⁺",IF(R34&gt;=7,"B",IF(R34&gt;=6.5,"C⁺",IF(R34&gt;=5.5,"C",IF(R34&gt;=5,"D⁺",IF(R34&gt;=4,"D",IF(R34&lt;4,"F")))))))))</f>
        <v>B</v>
      </c>
      <c r="T34" s="103" t="str">
        <f>IF(S34="A⁺","4.0",IF(S34="A","3.8",IF(S34="B⁺","3.5",IF(S34="B","3.0",IF(S34="C⁺","2.5",IF(S34="C","2.0",IF(S34="D⁺","1.5",IF(S34="D","1.0"))))))))</f>
        <v>3.0</v>
      </c>
      <c r="U34" s="101">
        <v>8.1999999999999993</v>
      </c>
      <c r="V34" s="102" t="str">
        <f>IF(U34&gt;=9.5,"A⁺",IF(U34&gt;=8.5,"A",IF(U34&gt;=8,"B⁺",IF(U34&gt;=7,"B",IF(U34&gt;=6.5,"C⁺",IF(U34&gt;=5.5,"C",IF(U34&gt;=5,"D⁺",IF(U34&gt;=4,"D",IF(U34&lt;4,"F")))))))))</f>
        <v>B⁺</v>
      </c>
      <c r="W34" s="103" t="str">
        <f>IF(V34="A⁺","4.0",IF(V34="A","3.8",IF(V34="B⁺","3.5",IF(V34="B","3.0",IF(V34="C⁺","2.5",IF(V34="C","2.0",IF(V34="D⁺","1.5",IF(V34="D","1.0"))))))))</f>
        <v>3.5</v>
      </c>
      <c r="X34" s="101">
        <v>9</v>
      </c>
      <c r="Y34" s="102" t="str">
        <f>IF(X34&gt;=9.5,"A⁺",IF(X34&gt;=8.5,"A",IF(X34&gt;=8,"B⁺",IF(X34&gt;=7,"B",IF(X34&gt;=6.5,"C⁺",IF(X34&gt;=5.5,"C",IF(X34&gt;=5,"D⁺",IF(X34&gt;=4,"D",IF(X34&lt;4,"F")))))))))</f>
        <v>A</v>
      </c>
      <c r="Z34" s="103" t="str">
        <f>IF(Y34="A⁺","4.0",IF(Y34="A","3.8",IF(Y34="B⁺","3.5",IF(Y34="B","3.0",IF(Y34="C⁺","2.5",IF(Y34="C","2.0",IF(Y34="D⁺","1.5",IF(Y34="D","1.0"))))))))</f>
        <v>3.8</v>
      </c>
      <c r="AA34" s="101">
        <v>7.6</v>
      </c>
      <c r="AB34" s="102" t="str">
        <f>IF(AA34&gt;=9.5,"A⁺",IF(AA34&gt;=8.5,"A",IF(AA34&gt;=8,"B⁺",IF(AA34&gt;=7,"B",IF(AA34&gt;=6.5,"C⁺",IF(AA34&gt;=5.5,"C",IF(AA34&gt;=5,"D⁺",IF(AA34&gt;=4,"D",IF(AA34&lt;4,"F")))))))))</f>
        <v>B</v>
      </c>
      <c r="AC34" s="103" t="str">
        <f>IF(AB34="A⁺","4.0",IF(AB34="A","3.8",IF(AB34="B⁺","3.5",IF(AB34="B","3.0",IF(AB34="C⁺","2.5",IF(AB34="C","2.0",IF(AB34="D⁺","1.5",IF(AB34="D","1.0"))))))))</f>
        <v>3.0</v>
      </c>
      <c r="AD34" s="104">
        <f t="shared" si="11"/>
        <v>132.39999999999998</v>
      </c>
      <c r="AE34" s="105">
        <f t="shared" si="12"/>
        <v>7.788235294117646</v>
      </c>
      <c r="AF34" s="104">
        <f t="shared" si="13"/>
        <v>100.6</v>
      </c>
      <c r="AG34" s="105">
        <f t="shared" si="14"/>
        <v>5.9176470588235288</v>
      </c>
    </row>
    <row r="35" spans="1:33" ht="15.75">
      <c r="A35" s="92">
        <v>27</v>
      </c>
      <c r="B35" s="92" t="s">
        <v>92</v>
      </c>
      <c r="C35" s="93" t="s">
        <v>99</v>
      </c>
      <c r="D35" s="94" t="s">
        <v>100</v>
      </c>
      <c r="E35" s="100"/>
      <c r="F35" s="101">
        <v>5.6</v>
      </c>
      <c r="G35" s="102" t="str">
        <f>IF(F35&gt;=9.5,"A⁺",IF(F35&gt;=8.5,"A",IF(F35&gt;=8,"B⁺",IF(F35&gt;=7,"B",IF(F35&gt;=6.5,"C⁺",IF(F35&gt;=5.5,"C",IF(F35&gt;=5,"D⁺",IF(F35&gt;=4,"D",IF(F35&lt;4,"F")))))))))</f>
        <v>C</v>
      </c>
      <c r="H35" s="103" t="str">
        <f t="shared" ref="H35:H55" si="20">IF(G35="A⁺","4.0",IF(G35="A","3.8",IF(G35="B⁺","3.5",IF(G35="B","3.0",IF(G35="C⁺","2.5",IF(G35="C","2.0",IF(G35="D⁺","1.5",IF(G35="D","1.0"))))))))</f>
        <v>2.0</v>
      </c>
      <c r="I35" s="101">
        <v>7.6</v>
      </c>
      <c r="J35" s="102" t="str">
        <f t="shared" ref="J35:J55" si="21">IF(I35&gt;=9.5,"A⁺",IF(I35&gt;=8.5,"A",IF(I35&gt;=8,"B⁺",IF(I35&gt;=7,"B",IF(I35&gt;=6.5,"C⁺",IF(I35&gt;=5.5,"C",IF(I35&gt;=5,"D⁺",IF(I35&gt;=4,"D",IF(I35&lt;4,"F")))))))))</f>
        <v>B</v>
      </c>
      <c r="K35" s="103" t="str">
        <f t="shared" ref="K35:K55" si="22">IF(J35="A⁺","4.0",IF(J35="A","3.8",IF(J35="B⁺","3.5",IF(J35="B","3.0",IF(J35="C⁺","2.5",IF(J35="C","2.0",IF(J35="D⁺","1.5",IF(J35="D","1.0"))))))))</f>
        <v>3.0</v>
      </c>
      <c r="L35" s="101">
        <v>8.1999999999999993</v>
      </c>
      <c r="M35" s="102" t="str">
        <f>IF(L35&gt;=9.5,"A⁺",IF(L35&gt;=8.5,"A",IF(L35&gt;=8,"B⁺",IF(L35&gt;=7,"B",IF(L35&gt;=6.5,"C⁺",IF(L35&gt;=5.5,"C",IF(L35&gt;=5,"D⁺",IF(L35&gt;=4,"D",IF(L35&lt;4,"F")))))))))</f>
        <v>B⁺</v>
      </c>
      <c r="N35" s="103" t="str">
        <f>IF(M35="A⁺","4.0",IF(M35="A","3.8",IF(M35="B⁺","3.5",IF(M35="B","3.0",IF(M35="C⁺","2.5",IF(M35="C","2.0",IF(M35="D⁺","1.5",IF(M35="D","1.0"))))))))</f>
        <v>3.5</v>
      </c>
      <c r="O35" s="101">
        <v>8.6999999999999993</v>
      </c>
      <c r="P35" s="102" t="str">
        <f t="shared" ref="P35:P55" si="23">IF(O35&gt;=9.5,"A⁺",IF(O35&gt;=8.5,"A",IF(O35&gt;=8,"B⁺",IF(O35&gt;=7,"B",IF(O35&gt;=6.5,"C⁺",IF(O35&gt;=5.5,"C",IF(O35&gt;=5,"D⁺",IF(O35&gt;=4,"D",IF(O35&lt;4,"F")))))))))</f>
        <v>A</v>
      </c>
      <c r="Q35" s="103" t="str">
        <f t="shared" ref="Q35:Q55" si="24">IF(P35="A⁺","4.0",IF(P35="A","3.8",IF(P35="B⁺","3.5",IF(P35="B","3.0",IF(P35="C⁺","2.5",IF(P35="C","2.0",IF(P35="D⁺","1.5",IF(P35="D","1.0"))))))))</f>
        <v>3.8</v>
      </c>
      <c r="R35" s="101">
        <v>7.6</v>
      </c>
      <c r="S35" s="102" t="str">
        <f t="shared" ref="S35:S55" si="25">IF(R35&gt;=9.5,"A⁺",IF(R35&gt;=8.5,"A",IF(R35&gt;=8,"B⁺",IF(R35&gt;=7,"B",IF(R35&gt;=6.5,"C⁺",IF(R35&gt;=5.5,"C",IF(R35&gt;=5,"D⁺",IF(R35&gt;=4,"D",IF(R35&lt;4,"F")))))))))</f>
        <v>B</v>
      </c>
      <c r="T35" s="103" t="str">
        <f t="shared" ref="T35:T55" si="26">IF(S35="A⁺","4.0",IF(S35="A","3.8",IF(S35="B⁺","3.5",IF(S35="B","3.0",IF(S35="C⁺","2.5",IF(S35="C","2.0",IF(S35="D⁺","1.5",IF(S35="D","1.0"))))))))</f>
        <v>3.0</v>
      </c>
      <c r="U35" s="101">
        <v>8.1999999999999993</v>
      </c>
      <c r="V35" s="102" t="str">
        <f t="shared" ref="V35:V56" si="27">IF(U35&gt;=9.5,"A⁺",IF(U35&gt;=8.5,"A",IF(U35&gt;=8,"B⁺",IF(U35&gt;=7,"B",IF(U35&gt;=6.5,"C⁺",IF(U35&gt;=5.5,"C",IF(U35&gt;=5,"D⁺",IF(U35&gt;=4,"D",IF(U35&lt;4,"F")))))))))</f>
        <v>B⁺</v>
      </c>
      <c r="W35" s="103" t="str">
        <f t="shared" ref="W35:W56" si="28">IF(V35="A⁺","4.0",IF(V35="A","3.8",IF(V35="B⁺","3.5",IF(V35="B","3.0",IF(V35="C⁺","2.5",IF(V35="C","2.0",IF(V35="D⁺","1.5",IF(V35="D","1.0"))))))))</f>
        <v>3.5</v>
      </c>
      <c r="X35" s="101">
        <v>9.4</v>
      </c>
      <c r="Y35" s="102" t="str">
        <f>IF(X35&gt;=9.5,"A⁺",IF(X35&gt;=8.5,"A",IF(X35&gt;=8,"B⁺",IF(X35&gt;=7,"B",IF(X35&gt;=6.5,"C⁺",IF(X35&gt;=5.5,"C",IF(X35&gt;=5,"D⁺",IF(X35&gt;=4,"D",IF(X35&lt;4,"F")))))))))</f>
        <v>A</v>
      </c>
      <c r="Z35" s="103" t="str">
        <f>IF(Y35="A⁺","4.0",IF(Y35="A","3.8",IF(Y35="B⁺","3.5",IF(Y35="B","3.0",IF(Y35="C⁺","2.5",IF(Y35="C","2.0",IF(Y35="D⁺","1.5",IF(Y35="D","1.0"))))))))</f>
        <v>3.8</v>
      </c>
      <c r="AA35" s="101">
        <v>7.6</v>
      </c>
      <c r="AB35" s="102" t="str">
        <f t="shared" ref="AB35:AB56" si="29">IF(AA35&gt;=9.5,"A⁺",IF(AA35&gt;=8.5,"A",IF(AA35&gt;=8,"B⁺",IF(AA35&gt;=7,"B",IF(AA35&gt;=6.5,"C⁺",IF(AA35&gt;=5.5,"C",IF(AA35&gt;=5,"D⁺",IF(AA35&gt;=4,"D",IF(AA35&lt;4,"F")))))))))</f>
        <v>B</v>
      </c>
      <c r="AC35" s="103" t="str">
        <f t="shared" ref="AC35:AC56" si="30">IF(AB35="A⁺","4.0",IF(AB35="A","3.8",IF(AB35="B⁺","3.5",IF(AB35="B","3.0",IF(AB35="C⁺","2.5",IF(AB35="C","2.0",IF(AB35="D⁺","1.5",IF(AB35="D","1.0"))))))))</f>
        <v>3.0</v>
      </c>
      <c r="AD35" s="104">
        <f t="shared" si="11"/>
        <v>133.99999999999997</v>
      </c>
      <c r="AE35" s="105">
        <f t="shared" si="12"/>
        <v>7.8823529411764692</v>
      </c>
      <c r="AF35" s="104">
        <f t="shared" si="13"/>
        <v>101.19999999999999</v>
      </c>
      <c r="AG35" s="105">
        <f t="shared" si="14"/>
        <v>5.9529411764705875</v>
      </c>
    </row>
    <row r="36" spans="1:33" ht="15.75">
      <c r="A36" s="92">
        <v>28</v>
      </c>
      <c r="B36" s="92" t="s">
        <v>95</v>
      </c>
      <c r="C36" s="93" t="s">
        <v>102</v>
      </c>
      <c r="D36" s="94" t="s">
        <v>103</v>
      </c>
      <c r="E36" s="100"/>
      <c r="F36" s="101">
        <v>8</v>
      </c>
      <c r="G36" s="102" t="str">
        <f t="shared" ref="G36:G55" si="31">IF(F36&gt;=9.5,"A⁺",IF(F36&gt;=8.5,"A",IF(F36&gt;=8,"B⁺",IF(F36&gt;=7,"B",IF(F36&gt;=6.5,"C⁺",IF(F36&gt;=5.5,"C",IF(F36&gt;=5,"D⁺",IF(F36&gt;=4,"D",IF(F36&lt;4,"F")))))))))</f>
        <v>B⁺</v>
      </c>
      <c r="H36" s="103" t="str">
        <f t="shared" si="20"/>
        <v>3.5</v>
      </c>
      <c r="I36" s="101">
        <v>5.8</v>
      </c>
      <c r="J36" s="102" t="str">
        <f t="shared" si="21"/>
        <v>C</v>
      </c>
      <c r="K36" s="103" t="str">
        <f t="shared" si="22"/>
        <v>2.0</v>
      </c>
      <c r="L36" s="101">
        <v>7.6</v>
      </c>
      <c r="M36" s="102" t="str">
        <f t="shared" ref="M36:M55" si="32">IF(L36&gt;=9.5,"A⁺",IF(L36&gt;=8.5,"A",IF(L36&gt;=8,"B⁺",IF(L36&gt;=7,"B",IF(L36&gt;=6.5,"C⁺",IF(L36&gt;=5.5,"C",IF(L36&gt;=5,"D⁺",IF(L36&gt;=4,"D",IF(L36&lt;4,"F")))))))))</f>
        <v>B</v>
      </c>
      <c r="N36" s="103" t="str">
        <f t="shared" ref="N36:N55" si="33">IF(M36="A⁺","4.0",IF(M36="A","3.8",IF(M36="B⁺","3.5",IF(M36="B","3.0",IF(M36="C⁺","2.5",IF(M36="C","2.0",IF(M36="D⁺","1.5",IF(M36="D","1.0"))))))))</f>
        <v>3.0</v>
      </c>
      <c r="O36" s="101">
        <v>8.3000000000000007</v>
      </c>
      <c r="P36" s="102" t="str">
        <f t="shared" si="23"/>
        <v>B⁺</v>
      </c>
      <c r="Q36" s="103" t="str">
        <f t="shared" si="24"/>
        <v>3.5</v>
      </c>
      <c r="R36" s="101">
        <v>7.6</v>
      </c>
      <c r="S36" s="102" t="str">
        <f t="shared" si="25"/>
        <v>B</v>
      </c>
      <c r="T36" s="103" t="str">
        <f t="shared" si="26"/>
        <v>3.0</v>
      </c>
      <c r="U36" s="101">
        <v>8.1999999999999993</v>
      </c>
      <c r="V36" s="102" t="str">
        <f t="shared" si="27"/>
        <v>B⁺</v>
      </c>
      <c r="W36" s="103" t="str">
        <f t="shared" si="28"/>
        <v>3.5</v>
      </c>
      <c r="X36" s="101">
        <v>9</v>
      </c>
      <c r="Y36" s="102" t="str">
        <f t="shared" ref="Y36:Y56" si="34">IF(X36&gt;=9.5,"A⁺",IF(X36&gt;=8.5,"A",IF(X36&gt;=8,"B⁺",IF(X36&gt;=7,"B",IF(X36&gt;=6.5,"C⁺",IF(X36&gt;=5.5,"C",IF(X36&gt;=5,"D⁺",IF(X36&gt;=4,"D",IF(X36&lt;4,"F")))))))))</f>
        <v>A</v>
      </c>
      <c r="Z36" s="103" t="str">
        <f t="shared" ref="Z36:Z56" si="35">IF(Y36="A⁺","4.0",IF(Y36="A","3.8",IF(Y36="B⁺","3.5",IF(Y36="B","3.0",IF(Y36="C⁺","2.5",IF(Y36="C","2.0",IF(Y36="D⁺","1.5",IF(Y36="D","1.0"))))))))</f>
        <v>3.8</v>
      </c>
      <c r="AA36" s="101">
        <v>8.1999999999999993</v>
      </c>
      <c r="AB36" s="102" t="str">
        <f t="shared" si="29"/>
        <v>B⁺</v>
      </c>
      <c r="AC36" s="103" t="str">
        <f t="shared" si="30"/>
        <v>3.5</v>
      </c>
      <c r="AD36" s="104">
        <f t="shared" si="11"/>
        <v>133.6</v>
      </c>
      <c r="AE36" s="105">
        <f t="shared" si="12"/>
        <v>7.8588235294117643</v>
      </c>
      <c r="AF36" s="104">
        <f t="shared" si="13"/>
        <v>101.6</v>
      </c>
      <c r="AG36" s="105">
        <f t="shared" si="14"/>
        <v>5.9764705882352942</v>
      </c>
    </row>
    <row r="37" spans="1:33" ht="15.75">
      <c r="A37" s="92">
        <v>29</v>
      </c>
      <c r="B37" s="92" t="s">
        <v>98</v>
      </c>
      <c r="C37" s="93" t="s">
        <v>105</v>
      </c>
      <c r="D37" s="94" t="s">
        <v>103</v>
      </c>
      <c r="E37" s="100"/>
      <c r="F37" s="101">
        <v>7.4</v>
      </c>
      <c r="G37" s="102" t="str">
        <f t="shared" si="31"/>
        <v>B</v>
      </c>
      <c r="H37" s="103" t="str">
        <f t="shared" si="20"/>
        <v>3.0</v>
      </c>
      <c r="I37" s="101">
        <v>8.1999999999999993</v>
      </c>
      <c r="J37" s="102" t="str">
        <f t="shared" si="21"/>
        <v>B⁺</v>
      </c>
      <c r="K37" s="103" t="str">
        <f t="shared" si="22"/>
        <v>3.5</v>
      </c>
      <c r="L37" s="101">
        <v>8</v>
      </c>
      <c r="M37" s="102" t="str">
        <f t="shared" si="32"/>
        <v>B⁺</v>
      </c>
      <c r="N37" s="103" t="str">
        <f t="shared" si="33"/>
        <v>3.5</v>
      </c>
      <c r="O37" s="101">
        <v>8.3000000000000007</v>
      </c>
      <c r="P37" s="102" t="str">
        <f t="shared" si="23"/>
        <v>B⁺</v>
      </c>
      <c r="Q37" s="103" t="str">
        <f t="shared" si="24"/>
        <v>3.5</v>
      </c>
      <c r="R37" s="101">
        <v>8.1999999999999993</v>
      </c>
      <c r="S37" s="102" t="str">
        <f t="shared" si="25"/>
        <v>B⁺</v>
      </c>
      <c r="T37" s="103" t="str">
        <f t="shared" si="26"/>
        <v>3.5</v>
      </c>
      <c r="U37" s="101">
        <v>8.1999999999999993</v>
      </c>
      <c r="V37" s="102" t="str">
        <f t="shared" si="27"/>
        <v>B⁺</v>
      </c>
      <c r="W37" s="103" t="str">
        <f t="shared" si="28"/>
        <v>3.5</v>
      </c>
      <c r="X37" s="101">
        <v>8.4</v>
      </c>
      <c r="Y37" s="102" t="str">
        <f t="shared" si="34"/>
        <v>B⁺</v>
      </c>
      <c r="Z37" s="103" t="str">
        <f t="shared" si="35"/>
        <v>3.5</v>
      </c>
      <c r="AA37" s="101">
        <v>7.6</v>
      </c>
      <c r="AB37" s="102" t="str">
        <f t="shared" si="29"/>
        <v>B</v>
      </c>
      <c r="AC37" s="103" t="str">
        <f t="shared" si="30"/>
        <v>3.0</v>
      </c>
      <c r="AD37" s="104">
        <f t="shared" si="11"/>
        <v>136.79999999999998</v>
      </c>
      <c r="AE37" s="105">
        <f t="shared" si="12"/>
        <v>8.0470588235294116</v>
      </c>
      <c r="AF37" s="104">
        <f t="shared" si="13"/>
        <v>113.5</v>
      </c>
      <c r="AG37" s="105">
        <f t="shared" si="14"/>
        <v>6.6764705882352944</v>
      </c>
    </row>
    <row r="38" spans="1:33" ht="15.75">
      <c r="A38" s="92">
        <v>30</v>
      </c>
      <c r="B38" s="92" t="s">
        <v>101</v>
      </c>
      <c r="C38" s="93" t="s">
        <v>107</v>
      </c>
      <c r="D38" s="97" t="s">
        <v>108</v>
      </c>
      <c r="E38" s="100"/>
      <c r="F38" s="101">
        <v>7.1</v>
      </c>
      <c r="G38" s="102" t="str">
        <f t="shared" si="31"/>
        <v>B</v>
      </c>
      <c r="H38" s="103" t="str">
        <f t="shared" si="20"/>
        <v>3.0</v>
      </c>
      <c r="I38" s="101">
        <v>7.6</v>
      </c>
      <c r="J38" s="102" t="str">
        <f t="shared" si="21"/>
        <v>B</v>
      </c>
      <c r="K38" s="103" t="str">
        <f t="shared" si="22"/>
        <v>3.0</v>
      </c>
      <c r="L38" s="101">
        <v>7.6</v>
      </c>
      <c r="M38" s="102" t="str">
        <f t="shared" si="32"/>
        <v>B</v>
      </c>
      <c r="N38" s="103" t="str">
        <f t="shared" si="33"/>
        <v>3.0</v>
      </c>
      <c r="O38" s="101">
        <v>8.6999999999999993</v>
      </c>
      <c r="P38" s="102" t="str">
        <f t="shared" si="23"/>
        <v>A</v>
      </c>
      <c r="Q38" s="103" t="str">
        <f t="shared" si="24"/>
        <v>3.8</v>
      </c>
      <c r="R38" s="101">
        <v>6.7</v>
      </c>
      <c r="S38" s="102" t="str">
        <f t="shared" si="25"/>
        <v>C⁺</v>
      </c>
      <c r="T38" s="103" t="str">
        <f t="shared" si="26"/>
        <v>2.5</v>
      </c>
      <c r="U38" s="101">
        <v>8.1999999999999993</v>
      </c>
      <c r="V38" s="102" t="str">
        <f t="shared" si="27"/>
        <v>B⁺</v>
      </c>
      <c r="W38" s="103" t="str">
        <f t="shared" si="28"/>
        <v>3.5</v>
      </c>
      <c r="X38" s="101">
        <v>9</v>
      </c>
      <c r="Y38" s="102" t="str">
        <f t="shared" si="34"/>
        <v>A</v>
      </c>
      <c r="Z38" s="103" t="str">
        <f t="shared" si="35"/>
        <v>3.8</v>
      </c>
      <c r="AA38" s="101">
        <v>7.6</v>
      </c>
      <c r="AB38" s="102" t="str">
        <f t="shared" si="29"/>
        <v>B</v>
      </c>
      <c r="AC38" s="103" t="str">
        <f t="shared" si="30"/>
        <v>3.0</v>
      </c>
      <c r="AD38" s="104">
        <f t="shared" si="11"/>
        <v>133.19999999999999</v>
      </c>
      <c r="AE38" s="105">
        <f t="shared" si="12"/>
        <v>7.8352941176470585</v>
      </c>
      <c r="AF38" s="104">
        <f t="shared" si="13"/>
        <v>91.699999999999989</v>
      </c>
      <c r="AG38" s="105">
        <f t="shared" si="14"/>
        <v>5.394117647058823</v>
      </c>
    </row>
    <row r="39" spans="1:33" ht="15.75">
      <c r="A39" s="92">
        <v>31</v>
      </c>
      <c r="B39" s="92" t="s">
        <v>104</v>
      </c>
      <c r="C39" s="93" t="s">
        <v>110</v>
      </c>
      <c r="D39" s="94" t="s">
        <v>111</v>
      </c>
      <c r="E39" s="100"/>
      <c r="F39" s="101">
        <v>7.1</v>
      </c>
      <c r="G39" s="102" t="str">
        <f t="shared" si="31"/>
        <v>B</v>
      </c>
      <c r="H39" s="103" t="str">
        <f t="shared" si="20"/>
        <v>3.0</v>
      </c>
      <c r="I39" s="101">
        <v>7.9</v>
      </c>
      <c r="J39" s="102" t="str">
        <f t="shared" si="21"/>
        <v>B</v>
      </c>
      <c r="K39" s="103" t="str">
        <f t="shared" si="22"/>
        <v>3.0</v>
      </c>
      <c r="L39" s="101">
        <v>8</v>
      </c>
      <c r="M39" s="102" t="str">
        <f t="shared" si="32"/>
        <v>B⁺</v>
      </c>
      <c r="N39" s="103" t="str">
        <f t="shared" si="33"/>
        <v>3.5</v>
      </c>
      <c r="O39" s="101">
        <v>8.3000000000000007</v>
      </c>
      <c r="P39" s="102" t="str">
        <f t="shared" si="23"/>
        <v>B⁺</v>
      </c>
      <c r="Q39" s="103" t="str">
        <f t="shared" si="24"/>
        <v>3.5</v>
      </c>
      <c r="R39" s="101">
        <v>6.7</v>
      </c>
      <c r="S39" s="102" t="str">
        <f t="shared" si="25"/>
        <v>C⁺</v>
      </c>
      <c r="T39" s="103" t="str">
        <f t="shared" si="26"/>
        <v>2.5</v>
      </c>
      <c r="U39" s="101">
        <v>8.1999999999999993</v>
      </c>
      <c r="V39" s="102" t="str">
        <f t="shared" si="27"/>
        <v>B⁺</v>
      </c>
      <c r="W39" s="103" t="str">
        <f t="shared" si="28"/>
        <v>3.5</v>
      </c>
      <c r="X39" s="101">
        <v>9.4</v>
      </c>
      <c r="Y39" s="102" t="str">
        <f t="shared" si="34"/>
        <v>A</v>
      </c>
      <c r="Z39" s="103" t="str">
        <f t="shared" si="35"/>
        <v>3.8</v>
      </c>
      <c r="AA39" s="101">
        <v>8</v>
      </c>
      <c r="AB39" s="102" t="str">
        <f t="shared" si="29"/>
        <v>B⁺</v>
      </c>
      <c r="AC39" s="103" t="str">
        <f t="shared" si="30"/>
        <v>3.5</v>
      </c>
      <c r="AD39" s="104">
        <f t="shared" si="11"/>
        <v>135.39999999999998</v>
      </c>
      <c r="AE39" s="105">
        <f t="shared" si="12"/>
        <v>7.9647058823529395</v>
      </c>
      <c r="AF39" s="104">
        <f t="shared" si="13"/>
        <v>93.1</v>
      </c>
      <c r="AG39" s="105">
        <f t="shared" si="14"/>
        <v>5.4764705882352942</v>
      </c>
    </row>
    <row r="40" spans="1:33" ht="15.75">
      <c r="A40" s="92">
        <v>32</v>
      </c>
      <c r="B40" s="92" t="s">
        <v>106</v>
      </c>
      <c r="C40" s="93" t="s">
        <v>113</v>
      </c>
      <c r="D40" s="97" t="s">
        <v>114</v>
      </c>
      <c r="E40" s="100"/>
      <c r="F40" s="101">
        <v>7.3</v>
      </c>
      <c r="G40" s="102" t="str">
        <f t="shared" si="31"/>
        <v>B</v>
      </c>
      <c r="H40" s="103" t="str">
        <f t="shared" si="20"/>
        <v>3.0</v>
      </c>
      <c r="I40" s="101">
        <v>5.5</v>
      </c>
      <c r="J40" s="102" t="str">
        <f t="shared" si="21"/>
        <v>C</v>
      </c>
      <c r="K40" s="103" t="str">
        <f t="shared" si="22"/>
        <v>2.0</v>
      </c>
      <c r="L40" s="101">
        <v>8</v>
      </c>
      <c r="M40" s="102" t="str">
        <f t="shared" si="32"/>
        <v>B⁺</v>
      </c>
      <c r="N40" s="103" t="str">
        <f t="shared" si="33"/>
        <v>3.5</v>
      </c>
      <c r="O40" s="101">
        <v>5.0999999999999996</v>
      </c>
      <c r="P40" s="102" t="str">
        <f t="shared" si="23"/>
        <v>D⁺</v>
      </c>
      <c r="Q40" s="103" t="str">
        <f t="shared" si="24"/>
        <v>1.5</v>
      </c>
      <c r="R40" s="101">
        <v>6.6</v>
      </c>
      <c r="S40" s="102" t="str">
        <f t="shared" si="25"/>
        <v>C⁺</v>
      </c>
      <c r="T40" s="103" t="str">
        <f t="shared" si="26"/>
        <v>2.5</v>
      </c>
      <c r="U40" s="101">
        <v>8.1999999999999993</v>
      </c>
      <c r="V40" s="102" t="str">
        <f t="shared" si="27"/>
        <v>B⁺</v>
      </c>
      <c r="W40" s="103" t="str">
        <f t="shared" si="28"/>
        <v>3.5</v>
      </c>
      <c r="X40" s="101">
        <v>9.4</v>
      </c>
      <c r="Y40" s="102" t="str">
        <f t="shared" si="34"/>
        <v>A</v>
      </c>
      <c r="Z40" s="103" t="str">
        <f t="shared" si="35"/>
        <v>3.8</v>
      </c>
      <c r="AA40" s="101">
        <v>7</v>
      </c>
      <c r="AB40" s="102" t="str">
        <f t="shared" si="29"/>
        <v>B</v>
      </c>
      <c r="AC40" s="103" t="str">
        <f t="shared" si="30"/>
        <v>3.0</v>
      </c>
      <c r="AD40" s="104">
        <f t="shared" si="11"/>
        <v>122.39999999999999</v>
      </c>
      <c r="AE40" s="105">
        <f t="shared" si="12"/>
        <v>7.1999999999999993</v>
      </c>
      <c r="AF40" s="104">
        <f t="shared" si="13"/>
        <v>86.1</v>
      </c>
      <c r="AG40" s="105">
        <f t="shared" si="14"/>
        <v>5.0647058823529409</v>
      </c>
    </row>
    <row r="41" spans="1:33" ht="15.75">
      <c r="A41" s="92">
        <v>33</v>
      </c>
      <c r="B41" s="92" t="s">
        <v>109</v>
      </c>
      <c r="C41" s="98" t="s">
        <v>116</v>
      </c>
      <c r="D41" s="99" t="s">
        <v>114</v>
      </c>
      <c r="E41" s="100"/>
      <c r="F41" s="101">
        <v>8.1999999999999993</v>
      </c>
      <c r="G41" s="102" t="str">
        <f t="shared" si="31"/>
        <v>B⁺</v>
      </c>
      <c r="H41" s="103" t="str">
        <f t="shared" si="20"/>
        <v>3.5</v>
      </c>
      <c r="I41" s="101">
        <v>7.9</v>
      </c>
      <c r="J41" s="102" t="str">
        <f t="shared" si="21"/>
        <v>B</v>
      </c>
      <c r="K41" s="103" t="str">
        <f t="shared" si="22"/>
        <v>3.0</v>
      </c>
      <c r="L41" s="101">
        <v>8</v>
      </c>
      <c r="M41" s="102" t="str">
        <f t="shared" si="32"/>
        <v>B⁺</v>
      </c>
      <c r="N41" s="103" t="str">
        <f t="shared" si="33"/>
        <v>3.5</v>
      </c>
      <c r="O41" s="101">
        <v>8.6999999999999993</v>
      </c>
      <c r="P41" s="102" t="str">
        <f t="shared" si="23"/>
        <v>A</v>
      </c>
      <c r="Q41" s="103" t="str">
        <f t="shared" si="24"/>
        <v>3.8</v>
      </c>
      <c r="R41" s="101">
        <v>8.4</v>
      </c>
      <c r="S41" s="102" t="str">
        <f t="shared" si="25"/>
        <v>B⁺</v>
      </c>
      <c r="T41" s="103" t="str">
        <f t="shared" si="26"/>
        <v>3.5</v>
      </c>
      <c r="U41" s="101">
        <v>8.1999999999999993</v>
      </c>
      <c r="V41" s="102" t="str">
        <f t="shared" si="27"/>
        <v>B⁺</v>
      </c>
      <c r="W41" s="103" t="str">
        <f t="shared" si="28"/>
        <v>3.5</v>
      </c>
      <c r="X41" s="101">
        <v>9</v>
      </c>
      <c r="Y41" s="102" t="str">
        <f t="shared" si="34"/>
        <v>A</v>
      </c>
      <c r="Z41" s="103" t="str">
        <f t="shared" si="35"/>
        <v>3.8</v>
      </c>
      <c r="AA41" s="101">
        <v>7.6</v>
      </c>
      <c r="AB41" s="102" t="str">
        <f t="shared" si="29"/>
        <v>B</v>
      </c>
      <c r="AC41" s="103" t="str">
        <f t="shared" si="30"/>
        <v>3.0</v>
      </c>
      <c r="AD41" s="104">
        <f t="shared" si="11"/>
        <v>140.19999999999999</v>
      </c>
      <c r="AE41" s="105">
        <f t="shared" si="12"/>
        <v>8.2470588235294109</v>
      </c>
      <c r="AF41" s="104">
        <f t="shared" si="13"/>
        <v>114.69999999999999</v>
      </c>
      <c r="AG41" s="105">
        <f t="shared" si="14"/>
        <v>6.7470588235294109</v>
      </c>
    </row>
    <row r="42" spans="1:33" ht="15.75">
      <c r="A42" s="92">
        <v>34</v>
      </c>
      <c r="B42" s="92" t="s">
        <v>112</v>
      </c>
      <c r="C42" s="93" t="s">
        <v>99</v>
      </c>
      <c r="D42" s="94" t="s">
        <v>114</v>
      </c>
      <c r="E42" s="100"/>
      <c r="F42" s="101">
        <v>7.4</v>
      </c>
      <c r="G42" s="102" t="str">
        <f t="shared" si="31"/>
        <v>B</v>
      </c>
      <c r="H42" s="103" t="str">
        <f t="shared" si="20"/>
        <v>3.0</v>
      </c>
      <c r="I42" s="101">
        <v>7.6</v>
      </c>
      <c r="J42" s="102" t="str">
        <f t="shared" si="21"/>
        <v>B</v>
      </c>
      <c r="K42" s="103" t="str">
        <f t="shared" si="22"/>
        <v>3.0</v>
      </c>
      <c r="L42" s="101">
        <v>8.1</v>
      </c>
      <c r="M42" s="102" t="str">
        <f t="shared" si="32"/>
        <v>B⁺</v>
      </c>
      <c r="N42" s="103" t="str">
        <f t="shared" si="33"/>
        <v>3.5</v>
      </c>
      <c r="O42" s="101">
        <v>8.3000000000000007</v>
      </c>
      <c r="P42" s="102" t="str">
        <f t="shared" si="23"/>
        <v>B⁺</v>
      </c>
      <c r="Q42" s="103" t="str">
        <f t="shared" si="24"/>
        <v>3.5</v>
      </c>
      <c r="R42" s="101">
        <v>8.1999999999999993</v>
      </c>
      <c r="S42" s="102" t="str">
        <f t="shared" si="25"/>
        <v>B⁺</v>
      </c>
      <c r="T42" s="103" t="str">
        <f t="shared" si="26"/>
        <v>3.5</v>
      </c>
      <c r="U42" s="101">
        <v>8.1999999999999993</v>
      </c>
      <c r="V42" s="102" t="str">
        <f t="shared" si="27"/>
        <v>B⁺</v>
      </c>
      <c r="W42" s="103" t="str">
        <f t="shared" si="28"/>
        <v>3.5</v>
      </c>
      <c r="X42" s="101">
        <v>9.4</v>
      </c>
      <c r="Y42" s="102" t="str">
        <f t="shared" si="34"/>
        <v>A</v>
      </c>
      <c r="Z42" s="103" t="str">
        <f t="shared" si="35"/>
        <v>3.8</v>
      </c>
      <c r="AA42" s="101">
        <v>8</v>
      </c>
      <c r="AB42" s="102" t="str">
        <f t="shared" si="29"/>
        <v>B⁺</v>
      </c>
      <c r="AC42" s="103" t="str">
        <f t="shared" si="30"/>
        <v>3.5</v>
      </c>
      <c r="AD42" s="104">
        <f t="shared" si="11"/>
        <v>138.6</v>
      </c>
      <c r="AE42" s="105">
        <f t="shared" si="12"/>
        <v>8.1529411764705877</v>
      </c>
      <c r="AF42" s="104">
        <f t="shared" si="13"/>
        <v>114.1</v>
      </c>
      <c r="AG42" s="105">
        <f t="shared" si="14"/>
        <v>6.7117647058823522</v>
      </c>
    </row>
    <row r="43" spans="1:33" ht="15.75">
      <c r="A43" s="92">
        <v>35</v>
      </c>
      <c r="B43" s="92" t="s">
        <v>115</v>
      </c>
      <c r="C43" s="93" t="s">
        <v>119</v>
      </c>
      <c r="D43" s="94" t="s">
        <v>120</v>
      </c>
      <c r="E43" s="100"/>
      <c r="F43" s="101">
        <v>7.1</v>
      </c>
      <c r="G43" s="102" t="str">
        <f t="shared" si="31"/>
        <v>B</v>
      </c>
      <c r="H43" s="103" t="str">
        <f t="shared" si="20"/>
        <v>3.0</v>
      </c>
      <c r="I43" s="101">
        <v>7.6</v>
      </c>
      <c r="J43" s="102" t="str">
        <f t="shared" si="21"/>
        <v>B</v>
      </c>
      <c r="K43" s="103" t="str">
        <f t="shared" si="22"/>
        <v>3.0</v>
      </c>
      <c r="L43" s="101">
        <v>7</v>
      </c>
      <c r="M43" s="102" t="str">
        <f t="shared" si="32"/>
        <v>B</v>
      </c>
      <c r="N43" s="103" t="str">
        <f t="shared" si="33"/>
        <v>3.0</v>
      </c>
      <c r="O43" s="101">
        <v>8.3000000000000007</v>
      </c>
      <c r="P43" s="102" t="str">
        <f t="shared" si="23"/>
        <v>B⁺</v>
      </c>
      <c r="Q43" s="103" t="str">
        <f t="shared" si="24"/>
        <v>3.5</v>
      </c>
      <c r="R43" s="101">
        <v>7</v>
      </c>
      <c r="S43" s="102" t="str">
        <f t="shared" si="25"/>
        <v>B</v>
      </c>
      <c r="T43" s="103" t="str">
        <f t="shared" si="26"/>
        <v>3.0</v>
      </c>
      <c r="U43" s="101">
        <v>8.1999999999999993</v>
      </c>
      <c r="V43" s="102" t="str">
        <f t="shared" si="27"/>
        <v>B⁺</v>
      </c>
      <c r="W43" s="103" t="str">
        <f t="shared" si="28"/>
        <v>3.5</v>
      </c>
      <c r="X43" s="101">
        <v>8.4</v>
      </c>
      <c r="Y43" s="102" t="str">
        <f t="shared" si="34"/>
        <v>B⁺</v>
      </c>
      <c r="Z43" s="103" t="str">
        <f t="shared" si="35"/>
        <v>3.5</v>
      </c>
      <c r="AA43" s="101">
        <v>8.1999999999999993</v>
      </c>
      <c r="AB43" s="102" t="str">
        <f t="shared" si="29"/>
        <v>B⁺</v>
      </c>
      <c r="AC43" s="103" t="str">
        <f t="shared" si="30"/>
        <v>3.5</v>
      </c>
      <c r="AD43" s="104">
        <f t="shared" si="11"/>
        <v>131.79999999999998</v>
      </c>
      <c r="AE43" s="105">
        <f t="shared" si="12"/>
        <v>7.7529411764705873</v>
      </c>
      <c r="AF43" s="104">
        <f t="shared" si="13"/>
        <v>102</v>
      </c>
      <c r="AG43" s="105">
        <f t="shared" si="14"/>
        <v>6</v>
      </c>
    </row>
    <row r="44" spans="1:33" ht="15.75">
      <c r="A44" s="92">
        <v>36</v>
      </c>
      <c r="B44" s="92" t="s">
        <v>117</v>
      </c>
      <c r="C44" s="93" t="s">
        <v>122</v>
      </c>
      <c r="D44" s="94" t="s">
        <v>123</v>
      </c>
      <c r="E44" s="100"/>
      <c r="F44" s="101">
        <v>7.6</v>
      </c>
      <c r="G44" s="102" t="str">
        <f t="shared" si="31"/>
        <v>B</v>
      </c>
      <c r="H44" s="103" t="str">
        <f t="shared" si="20"/>
        <v>3.0</v>
      </c>
      <c r="I44" s="101">
        <v>7.9</v>
      </c>
      <c r="J44" s="102" t="str">
        <f t="shared" si="21"/>
        <v>B</v>
      </c>
      <c r="K44" s="103" t="str">
        <f t="shared" si="22"/>
        <v>3.0</v>
      </c>
      <c r="L44" s="101">
        <v>8.4</v>
      </c>
      <c r="M44" s="102" t="str">
        <f t="shared" si="32"/>
        <v>B⁺</v>
      </c>
      <c r="N44" s="103" t="str">
        <f t="shared" si="33"/>
        <v>3.5</v>
      </c>
      <c r="O44" s="101">
        <v>8.3000000000000007</v>
      </c>
      <c r="P44" s="102" t="str">
        <f t="shared" si="23"/>
        <v>B⁺</v>
      </c>
      <c r="Q44" s="103" t="str">
        <f t="shared" si="24"/>
        <v>3.5</v>
      </c>
      <c r="R44" s="101">
        <v>6.9</v>
      </c>
      <c r="S44" s="102" t="str">
        <f t="shared" si="25"/>
        <v>C⁺</v>
      </c>
      <c r="T44" s="103" t="str">
        <f t="shared" si="26"/>
        <v>2.5</v>
      </c>
      <c r="U44" s="101">
        <v>8.1999999999999993</v>
      </c>
      <c r="V44" s="102" t="str">
        <f t="shared" si="27"/>
        <v>B⁺</v>
      </c>
      <c r="W44" s="103" t="str">
        <f t="shared" si="28"/>
        <v>3.5</v>
      </c>
      <c r="X44" s="101">
        <v>8.4</v>
      </c>
      <c r="Y44" s="102" t="str">
        <f t="shared" si="34"/>
        <v>B⁺</v>
      </c>
      <c r="Z44" s="103" t="str">
        <f t="shared" si="35"/>
        <v>3.5</v>
      </c>
      <c r="AA44" s="101">
        <v>7.6</v>
      </c>
      <c r="AB44" s="102" t="str">
        <f t="shared" si="29"/>
        <v>B</v>
      </c>
      <c r="AC44" s="103" t="str">
        <f t="shared" si="30"/>
        <v>3.0</v>
      </c>
      <c r="AD44" s="104">
        <f t="shared" si="11"/>
        <v>134.79999999999998</v>
      </c>
      <c r="AE44" s="105">
        <f t="shared" si="12"/>
        <v>7.9294117647058817</v>
      </c>
      <c r="AF44" s="104">
        <f t="shared" si="13"/>
        <v>91.5</v>
      </c>
      <c r="AG44" s="105">
        <f t="shared" si="14"/>
        <v>5.382352941176471</v>
      </c>
    </row>
    <row r="45" spans="1:33" ht="15.75">
      <c r="A45" s="92">
        <v>37</v>
      </c>
      <c r="B45" s="92" t="s">
        <v>118</v>
      </c>
      <c r="C45" s="93" t="s">
        <v>125</v>
      </c>
      <c r="D45" s="97" t="s">
        <v>126</v>
      </c>
      <c r="E45" s="100"/>
      <c r="F45" s="101">
        <v>7.4</v>
      </c>
      <c r="G45" s="102" t="str">
        <f t="shared" si="31"/>
        <v>B</v>
      </c>
      <c r="H45" s="103" t="str">
        <f t="shared" si="20"/>
        <v>3.0</v>
      </c>
      <c r="I45" s="101">
        <v>7.6</v>
      </c>
      <c r="J45" s="102" t="str">
        <f t="shared" si="21"/>
        <v>B</v>
      </c>
      <c r="K45" s="103" t="str">
        <f t="shared" si="22"/>
        <v>3.0</v>
      </c>
      <c r="L45" s="101">
        <v>8</v>
      </c>
      <c r="M45" s="102" t="str">
        <f t="shared" si="32"/>
        <v>B⁺</v>
      </c>
      <c r="N45" s="103" t="str">
        <f t="shared" si="33"/>
        <v>3.5</v>
      </c>
      <c r="O45" s="101">
        <v>7.9</v>
      </c>
      <c r="P45" s="102" t="str">
        <f t="shared" si="23"/>
        <v>B</v>
      </c>
      <c r="Q45" s="103" t="str">
        <f t="shared" si="24"/>
        <v>3.0</v>
      </c>
      <c r="R45" s="101">
        <v>6.6</v>
      </c>
      <c r="S45" s="102" t="str">
        <f t="shared" si="25"/>
        <v>C⁺</v>
      </c>
      <c r="T45" s="103" t="str">
        <f t="shared" si="26"/>
        <v>2.5</v>
      </c>
      <c r="U45" s="101">
        <v>8.1999999999999993</v>
      </c>
      <c r="V45" s="102" t="str">
        <f t="shared" si="27"/>
        <v>B⁺</v>
      </c>
      <c r="W45" s="103" t="str">
        <f t="shared" si="28"/>
        <v>3.5</v>
      </c>
      <c r="X45" s="101">
        <v>9</v>
      </c>
      <c r="Y45" s="102" t="str">
        <f t="shared" si="34"/>
        <v>A</v>
      </c>
      <c r="Z45" s="103" t="str">
        <f t="shared" si="35"/>
        <v>3.8</v>
      </c>
      <c r="AA45" s="101">
        <v>7.6</v>
      </c>
      <c r="AB45" s="102" t="str">
        <f t="shared" si="29"/>
        <v>B</v>
      </c>
      <c r="AC45" s="103" t="str">
        <f t="shared" si="30"/>
        <v>3.0</v>
      </c>
      <c r="AD45" s="104">
        <f t="shared" si="11"/>
        <v>132.79999999999998</v>
      </c>
      <c r="AE45" s="105">
        <f t="shared" si="12"/>
        <v>7.8117647058823518</v>
      </c>
      <c r="AF45" s="104">
        <f t="shared" si="13"/>
        <v>91.1</v>
      </c>
      <c r="AG45" s="105">
        <f t="shared" si="14"/>
        <v>5.3588235294117643</v>
      </c>
    </row>
    <row r="46" spans="1:33" ht="15.75">
      <c r="A46" s="92">
        <v>38</v>
      </c>
      <c r="B46" s="92" t="s">
        <v>121</v>
      </c>
      <c r="C46" s="93" t="s">
        <v>128</v>
      </c>
      <c r="D46" s="94" t="s">
        <v>129</v>
      </c>
      <c r="E46" s="100"/>
      <c r="F46" s="101">
        <v>7</v>
      </c>
      <c r="G46" s="102" t="str">
        <f t="shared" si="31"/>
        <v>B</v>
      </c>
      <c r="H46" s="103" t="str">
        <f t="shared" si="20"/>
        <v>3.0</v>
      </c>
      <c r="I46" s="101">
        <v>7.6</v>
      </c>
      <c r="J46" s="102" t="str">
        <f t="shared" si="21"/>
        <v>B</v>
      </c>
      <c r="K46" s="103" t="str">
        <f t="shared" si="22"/>
        <v>3.0</v>
      </c>
      <c r="L46" s="101">
        <v>8</v>
      </c>
      <c r="M46" s="102" t="str">
        <f t="shared" si="32"/>
        <v>B⁺</v>
      </c>
      <c r="N46" s="103" t="str">
        <f t="shared" si="33"/>
        <v>3.5</v>
      </c>
      <c r="O46" s="101">
        <v>8.3000000000000007</v>
      </c>
      <c r="P46" s="102" t="str">
        <f t="shared" si="23"/>
        <v>B⁺</v>
      </c>
      <c r="Q46" s="103" t="str">
        <f t="shared" si="24"/>
        <v>3.5</v>
      </c>
      <c r="R46" s="101">
        <v>7.2</v>
      </c>
      <c r="S46" s="102" t="str">
        <f t="shared" si="25"/>
        <v>B</v>
      </c>
      <c r="T46" s="103" t="str">
        <f t="shared" si="26"/>
        <v>3.0</v>
      </c>
      <c r="U46" s="101">
        <v>8.1999999999999993</v>
      </c>
      <c r="V46" s="102" t="str">
        <f t="shared" si="27"/>
        <v>B⁺</v>
      </c>
      <c r="W46" s="103" t="str">
        <f t="shared" si="28"/>
        <v>3.5</v>
      </c>
      <c r="X46" s="101">
        <v>7.8</v>
      </c>
      <c r="Y46" s="102" t="str">
        <f t="shared" si="34"/>
        <v>B</v>
      </c>
      <c r="Z46" s="103" t="str">
        <f t="shared" si="35"/>
        <v>3.0</v>
      </c>
      <c r="AA46" s="101">
        <v>8.1999999999999993</v>
      </c>
      <c r="AB46" s="102" t="str">
        <f t="shared" si="29"/>
        <v>B⁺</v>
      </c>
      <c r="AC46" s="103" t="str">
        <f t="shared" si="30"/>
        <v>3.5</v>
      </c>
      <c r="AD46" s="104">
        <f t="shared" si="11"/>
        <v>132.79999999999998</v>
      </c>
      <c r="AE46" s="105">
        <f t="shared" si="12"/>
        <v>7.8117647058823518</v>
      </c>
      <c r="AF46" s="104">
        <f t="shared" si="13"/>
        <v>102</v>
      </c>
      <c r="AG46" s="105">
        <f t="shared" si="14"/>
        <v>6</v>
      </c>
    </row>
    <row r="47" spans="1:33" ht="15.75">
      <c r="A47" s="92">
        <v>39</v>
      </c>
      <c r="B47" s="92" t="s">
        <v>124</v>
      </c>
      <c r="C47" s="93" t="s">
        <v>131</v>
      </c>
      <c r="D47" s="94" t="s">
        <v>132</v>
      </c>
      <c r="E47" s="100"/>
      <c r="F47" s="101">
        <v>7.4</v>
      </c>
      <c r="G47" s="102" t="str">
        <f t="shared" si="31"/>
        <v>B</v>
      </c>
      <c r="H47" s="103" t="str">
        <f t="shared" si="20"/>
        <v>3.0</v>
      </c>
      <c r="I47" s="101">
        <v>5.2</v>
      </c>
      <c r="J47" s="102" t="str">
        <f t="shared" si="21"/>
        <v>D⁺</v>
      </c>
      <c r="K47" s="103" t="str">
        <f t="shared" si="22"/>
        <v>1.5</v>
      </c>
      <c r="L47" s="101">
        <v>7.4</v>
      </c>
      <c r="M47" s="102" t="str">
        <f t="shared" si="32"/>
        <v>B</v>
      </c>
      <c r="N47" s="103" t="str">
        <f t="shared" si="33"/>
        <v>3.0</v>
      </c>
      <c r="O47" s="101">
        <v>8.3000000000000007</v>
      </c>
      <c r="P47" s="102" t="str">
        <f t="shared" si="23"/>
        <v>B⁺</v>
      </c>
      <c r="Q47" s="103" t="str">
        <f t="shared" si="24"/>
        <v>3.5</v>
      </c>
      <c r="R47" s="101">
        <v>7.6</v>
      </c>
      <c r="S47" s="102" t="str">
        <f t="shared" si="25"/>
        <v>B</v>
      </c>
      <c r="T47" s="103" t="str">
        <f t="shared" si="26"/>
        <v>3.0</v>
      </c>
      <c r="U47" s="101">
        <v>8.1999999999999993</v>
      </c>
      <c r="V47" s="102" t="str">
        <f t="shared" si="27"/>
        <v>B⁺</v>
      </c>
      <c r="W47" s="103" t="str">
        <f t="shared" si="28"/>
        <v>3.5</v>
      </c>
      <c r="X47" s="101">
        <v>9</v>
      </c>
      <c r="Y47" s="102" t="str">
        <f t="shared" si="34"/>
        <v>A</v>
      </c>
      <c r="Z47" s="103" t="str">
        <f t="shared" si="35"/>
        <v>3.8</v>
      </c>
      <c r="AA47" s="101">
        <v>8.6</v>
      </c>
      <c r="AB47" s="102" t="str">
        <f t="shared" si="29"/>
        <v>A</v>
      </c>
      <c r="AC47" s="103" t="str">
        <f t="shared" si="30"/>
        <v>3.8</v>
      </c>
      <c r="AD47" s="104">
        <f t="shared" si="11"/>
        <v>131.6</v>
      </c>
      <c r="AE47" s="105">
        <f t="shared" si="12"/>
        <v>7.7411764705882353</v>
      </c>
      <c r="AF47" s="104">
        <f t="shared" si="13"/>
        <v>100.19999999999999</v>
      </c>
      <c r="AG47" s="105">
        <f t="shared" si="14"/>
        <v>5.894117647058823</v>
      </c>
    </row>
    <row r="48" spans="1:33" ht="15.75">
      <c r="A48" s="92">
        <v>40</v>
      </c>
      <c r="B48" s="92" t="s">
        <v>127</v>
      </c>
      <c r="C48" s="93" t="s">
        <v>50</v>
      </c>
      <c r="D48" s="94" t="s">
        <v>134</v>
      </c>
      <c r="E48" s="100"/>
      <c r="F48" s="101">
        <v>6.5</v>
      </c>
      <c r="G48" s="102" t="str">
        <f t="shared" si="31"/>
        <v>C⁺</v>
      </c>
      <c r="H48" s="103" t="str">
        <f t="shared" si="20"/>
        <v>2.5</v>
      </c>
      <c r="I48" s="101">
        <v>7.6</v>
      </c>
      <c r="J48" s="102" t="str">
        <f t="shared" si="21"/>
        <v>B</v>
      </c>
      <c r="K48" s="103" t="str">
        <f t="shared" si="22"/>
        <v>3.0</v>
      </c>
      <c r="L48" s="101">
        <v>7.2</v>
      </c>
      <c r="M48" s="102" t="str">
        <f t="shared" si="32"/>
        <v>B</v>
      </c>
      <c r="N48" s="103" t="str">
        <f t="shared" si="33"/>
        <v>3.0</v>
      </c>
      <c r="O48" s="101">
        <v>7.9</v>
      </c>
      <c r="P48" s="102" t="str">
        <f t="shared" si="23"/>
        <v>B</v>
      </c>
      <c r="Q48" s="103" t="str">
        <f t="shared" si="24"/>
        <v>3.0</v>
      </c>
      <c r="R48" s="101">
        <v>6.7</v>
      </c>
      <c r="S48" s="102" t="str">
        <f t="shared" si="25"/>
        <v>C⁺</v>
      </c>
      <c r="T48" s="103" t="str">
        <f t="shared" si="26"/>
        <v>2.5</v>
      </c>
      <c r="U48" s="101">
        <v>8.1999999999999993</v>
      </c>
      <c r="V48" s="102" t="str">
        <f t="shared" si="27"/>
        <v>B⁺</v>
      </c>
      <c r="W48" s="103" t="str">
        <f t="shared" si="28"/>
        <v>3.5</v>
      </c>
      <c r="X48" s="101">
        <v>7.8</v>
      </c>
      <c r="Y48" s="102" t="str">
        <f t="shared" si="34"/>
        <v>B</v>
      </c>
      <c r="Z48" s="103" t="str">
        <f t="shared" si="35"/>
        <v>3.0</v>
      </c>
      <c r="AA48" s="101">
        <v>7</v>
      </c>
      <c r="AB48" s="102" t="str">
        <f t="shared" si="29"/>
        <v>B</v>
      </c>
      <c r="AC48" s="103" t="str">
        <f t="shared" si="30"/>
        <v>3.0</v>
      </c>
      <c r="AD48" s="104">
        <f t="shared" si="11"/>
        <v>126</v>
      </c>
      <c r="AE48" s="105">
        <f t="shared" si="12"/>
        <v>7.4117647058823533</v>
      </c>
      <c r="AF48" s="104">
        <f t="shared" si="13"/>
        <v>87.5</v>
      </c>
      <c r="AG48" s="105">
        <f t="shared" si="14"/>
        <v>5.1470588235294121</v>
      </c>
    </row>
    <row r="49" spans="1:33" ht="15.75">
      <c r="A49" s="92">
        <v>41</v>
      </c>
      <c r="B49" s="92" t="s">
        <v>130</v>
      </c>
      <c r="C49" s="98" t="s">
        <v>136</v>
      </c>
      <c r="D49" s="99" t="s">
        <v>137</v>
      </c>
      <c r="E49" s="100"/>
      <c r="F49" s="101">
        <v>7.6</v>
      </c>
      <c r="G49" s="102" t="str">
        <f t="shared" si="31"/>
        <v>B</v>
      </c>
      <c r="H49" s="103" t="str">
        <f t="shared" si="20"/>
        <v>3.0</v>
      </c>
      <c r="I49" s="101">
        <v>7.6</v>
      </c>
      <c r="J49" s="102" t="str">
        <f t="shared" si="21"/>
        <v>B</v>
      </c>
      <c r="K49" s="103" t="str">
        <f t="shared" si="22"/>
        <v>3.0</v>
      </c>
      <c r="L49" s="101">
        <v>7.4</v>
      </c>
      <c r="M49" s="102" t="str">
        <f t="shared" si="32"/>
        <v>B</v>
      </c>
      <c r="N49" s="103" t="str">
        <f t="shared" si="33"/>
        <v>3.0</v>
      </c>
      <c r="O49" s="101">
        <v>7.9</v>
      </c>
      <c r="P49" s="102" t="str">
        <f t="shared" si="23"/>
        <v>B</v>
      </c>
      <c r="Q49" s="103" t="str">
        <f t="shared" si="24"/>
        <v>3.0</v>
      </c>
      <c r="R49" s="101">
        <v>7.9</v>
      </c>
      <c r="S49" s="102" t="str">
        <f t="shared" si="25"/>
        <v>B</v>
      </c>
      <c r="T49" s="103" t="str">
        <f t="shared" si="26"/>
        <v>3.0</v>
      </c>
      <c r="U49" s="101">
        <v>8.1999999999999993</v>
      </c>
      <c r="V49" s="102" t="str">
        <f t="shared" si="27"/>
        <v>B⁺</v>
      </c>
      <c r="W49" s="103" t="str">
        <f t="shared" si="28"/>
        <v>3.5</v>
      </c>
      <c r="X49" s="101">
        <v>8.4</v>
      </c>
      <c r="Y49" s="102" t="str">
        <f t="shared" si="34"/>
        <v>B⁺</v>
      </c>
      <c r="Z49" s="103" t="str">
        <f t="shared" si="35"/>
        <v>3.5</v>
      </c>
      <c r="AA49" s="101">
        <v>7</v>
      </c>
      <c r="AB49" s="102" t="str">
        <f t="shared" si="29"/>
        <v>B</v>
      </c>
      <c r="AC49" s="103" t="str">
        <f t="shared" si="30"/>
        <v>3.0</v>
      </c>
      <c r="AD49" s="104">
        <f t="shared" si="11"/>
        <v>132.19999999999999</v>
      </c>
      <c r="AE49" s="105">
        <f t="shared" si="12"/>
        <v>7.7764705882352931</v>
      </c>
      <c r="AF49" s="104">
        <f t="shared" si="13"/>
        <v>100</v>
      </c>
      <c r="AG49" s="105">
        <f t="shared" si="14"/>
        <v>5.882352941176471</v>
      </c>
    </row>
    <row r="50" spans="1:33" ht="15.75">
      <c r="A50" s="92">
        <v>42</v>
      </c>
      <c r="B50" s="92" t="s">
        <v>133</v>
      </c>
      <c r="C50" s="93" t="s">
        <v>139</v>
      </c>
      <c r="D50" s="94" t="s">
        <v>140</v>
      </c>
      <c r="E50" s="100"/>
      <c r="F50" s="101">
        <v>6.3</v>
      </c>
      <c r="G50" s="102" t="str">
        <f t="shared" si="31"/>
        <v>C</v>
      </c>
      <c r="H50" s="103" t="str">
        <f t="shared" si="20"/>
        <v>2.0</v>
      </c>
      <c r="I50" s="101">
        <v>5.2</v>
      </c>
      <c r="J50" s="102" t="str">
        <f t="shared" si="21"/>
        <v>D⁺</v>
      </c>
      <c r="K50" s="103" t="str">
        <f t="shared" si="22"/>
        <v>1.5</v>
      </c>
      <c r="L50" s="101">
        <v>7.9</v>
      </c>
      <c r="M50" s="102" t="str">
        <f t="shared" si="32"/>
        <v>B</v>
      </c>
      <c r="N50" s="103" t="str">
        <f t="shared" si="33"/>
        <v>3.0</v>
      </c>
      <c r="O50" s="101">
        <v>7.9</v>
      </c>
      <c r="P50" s="102" t="str">
        <f t="shared" si="23"/>
        <v>B</v>
      </c>
      <c r="Q50" s="103" t="str">
        <f t="shared" si="24"/>
        <v>3.0</v>
      </c>
      <c r="R50" s="101">
        <v>6.7</v>
      </c>
      <c r="S50" s="102" t="str">
        <f t="shared" si="25"/>
        <v>C⁺</v>
      </c>
      <c r="T50" s="103" t="str">
        <f t="shared" si="26"/>
        <v>2.5</v>
      </c>
      <c r="U50" s="101">
        <v>8.1999999999999993</v>
      </c>
      <c r="V50" s="102" t="str">
        <f t="shared" si="27"/>
        <v>B⁺</v>
      </c>
      <c r="W50" s="103" t="str">
        <f t="shared" si="28"/>
        <v>3.5</v>
      </c>
      <c r="X50" s="101">
        <v>8.4</v>
      </c>
      <c r="Y50" s="102" t="str">
        <f t="shared" si="34"/>
        <v>B⁺</v>
      </c>
      <c r="Z50" s="103" t="str">
        <f t="shared" si="35"/>
        <v>3.5</v>
      </c>
      <c r="AA50" s="101">
        <v>7</v>
      </c>
      <c r="AB50" s="102" t="str">
        <f t="shared" si="29"/>
        <v>B</v>
      </c>
      <c r="AC50" s="103" t="str">
        <f t="shared" si="30"/>
        <v>3.0</v>
      </c>
      <c r="AD50" s="104">
        <f t="shared" si="11"/>
        <v>123.39999999999999</v>
      </c>
      <c r="AE50" s="105">
        <f t="shared" si="12"/>
        <v>7.2588235294117638</v>
      </c>
      <c r="AF50" s="104">
        <f t="shared" si="13"/>
        <v>84.5</v>
      </c>
      <c r="AG50" s="105">
        <f t="shared" si="14"/>
        <v>4.9705882352941178</v>
      </c>
    </row>
    <row r="51" spans="1:33" ht="15.75">
      <c r="A51" s="92">
        <v>48</v>
      </c>
      <c r="B51" s="92" t="s">
        <v>135</v>
      </c>
      <c r="C51" s="93" t="s">
        <v>83</v>
      </c>
      <c r="D51" s="94" t="s">
        <v>156</v>
      </c>
      <c r="E51" s="100"/>
      <c r="F51" s="101">
        <v>7.3</v>
      </c>
      <c r="G51" s="102" t="str">
        <f t="shared" si="31"/>
        <v>B</v>
      </c>
      <c r="H51" s="103" t="str">
        <f t="shared" si="20"/>
        <v>3.0</v>
      </c>
      <c r="I51" s="101">
        <v>7.9</v>
      </c>
      <c r="J51" s="102" t="str">
        <f t="shared" si="21"/>
        <v>B</v>
      </c>
      <c r="K51" s="103" t="str">
        <f t="shared" si="22"/>
        <v>3.0</v>
      </c>
      <c r="L51" s="101">
        <v>7.4</v>
      </c>
      <c r="M51" s="102" t="str">
        <f t="shared" si="32"/>
        <v>B</v>
      </c>
      <c r="N51" s="103" t="str">
        <f t="shared" si="33"/>
        <v>3.0</v>
      </c>
      <c r="O51" s="101">
        <v>8.3000000000000007</v>
      </c>
      <c r="P51" s="102" t="str">
        <f t="shared" si="23"/>
        <v>B⁺</v>
      </c>
      <c r="Q51" s="103" t="str">
        <f t="shared" si="24"/>
        <v>3.5</v>
      </c>
      <c r="R51" s="101">
        <v>6.7</v>
      </c>
      <c r="S51" s="102" t="str">
        <f t="shared" si="25"/>
        <v>C⁺</v>
      </c>
      <c r="T51" s="103" t="str">
        <f t="shared" si="26"/>
        <v>2.5</v>
      </c>
      <c r="U51" s="101">
        <v>8.1999999999999993</v>
      </c>
      <c r="V51" s="102" t="str">
        <f t="shared" si="27"/>
        <v>B⁺</v>
      </c>
      <c r="W51" s="103" t="str">
        <f t="shared" si="28"/>
        <v>3.5</v>
      </c>
      <c r="X51" s="101">
        <v>8.4</v>
      </c>
      <c r="Y51" s="102" t="str">
        <f t="shared" si="34"/>
        <v>B⁺</v>
      </c>
      <c r="Z51" s="103" t="str">
        <f t="shared" si="35"/>
        <v>3.5</v>
      </c>
      <c r="AA51" s="101">
        <v>7.6</v>
      </c>
      <c r="AB51" s="102" t="str">
        <f t="shared" si="29"/>
        <v>B</v>
      </c>
      <c r="AC51" s="103" t="str">
        <f t="shared" si="30"/>
        <v>3.0</v>
      </c>
      <c r="AD51" s="104">
        <f t="shared" si="11"/>
        <v>131.79999999999998</v>
      </c>
      <c r="AE51" s="105">
        <f t="shared" si="12"/>
        <v>7.7529411764705873</v>
      </c>
      <c r="AF51" s="104">
        <f t="shared" si="13"/>
        <v>90.5</v>
      </c>
      <c r="AG51" s="105">
        <f t="shared" si="14"/>
        <v>5.3235294117647056</v>
      </c>
    </row>
    <row r="52" spans="1:33" ht="15.75">
      <c r="A52" s="92">
        <v>43</v>
      </c>
      <c r="B52" s="92" t="s">
        <v>138</v>
      </c>
      <c r="C52" s="93" t="s">
        <v>142</v>
      </c>
      <c r="D52" s="94" t="s">
        <v>24</v>
      </c>
      <c r="E52" s="100"/>
      <c r="F52" s="101">
        <v>6.7</v>
      </c>
      <c r="G52" s="102" t="str">
        <f t="shared" si="31"/>
        <v>C⁺</v>
      </c>
      <c r="H52" s="103" t="str">
        <f t="shared" si="20"/>
        <v>2.5</v>
      </c>
      <c r="I52" s="101">
        <v>5.2</v>
      </c>
      <c r="J52" s="102" t="str">
        <f t="shared" si="21"/>
        <v>D⁺</v>
      </c>
      <c r="K52" s="103" t="str">
        <f t="shared" si="22"/>
        <v>1.5</v>
      </c>
      <c r="L52" s="101">
        <v>7.7</v>
      </c>
      <c r="M52" s="102" t="str">
        <f t="shared" si="32"/>
        <v>B</v>
      </c>
      <c r="N52" s="103" t="str">
        <f t="shared" si="33"/>
        <v>3.0</v>
      </c>
      <c r="O52" s="101">
        <v>8.3000000000000007</v>
      </c>
      <c r="P52" s="102" t="str">
        <f t="shared" si="23"/>
        <v>B⁺</v>
      </c>
      <c r="Q52" s="103" t="str">
        <f t="shared" si="24"/>
        <v>3.5</v>
      </c>
      <c r="R52" s="101">
        <v>7.5</v>
      </c>
      <c r="S52" s="102" t="str">
        <f t="shared" si="25"/>
        <v>B</v>
      </c>
      <c r="T52" s="103" t="str">
        <f t="shared" si="26"/>
        <v>3.0</v>
      </c>
      <c r="U52" s="101">
        <v>8.1999999999999993</v>
      </c>
      <c r="V52" s="102" t="str">
        <f t="shared" si="27"/>
        <v>B⁺</v>
      </c>
      <c r="W52" s="103" t="str">
        <f t="shared" si="28"/>
        <v>3.5</v>
      </c>
      <c r="X52" s="101">
        <v>8.4</v>
      </c>
      <c r="Y52" s="102" t="str">
        <f t="shared" si="34"/>
        <v>B⁺</v>
      </c>
      <c r="Z52" s="103" t="str">
        <f t="shared" si="35"/>
        <v>3.5</v>
      </c>
      <c r="AA52" s="101">
        <v>7.6</v>
      </c>
      <c r="AB52" s="102" t="str">
        <f t="shared" si="29"/>
        <v>B</v>
      </c>
      <c r="AC52" s="103" t="str">
        <f t="shared" si="30"/>
        <v>3.0</v>
      </c>
      <c r="AD52" s="104">
        <f t="shared" si="11"/>
        <v>127.4</v>
      </c>
      <c r="AE52" s="105">
        <f t="shared" si="12"/>
        <v>7.4941176470588236</v>
      </c>
      <c r="AF52" s="104">
        <f t="shared" si="13"/>
        <v>97</v>
      </c>
      <c r="AG52" s="105">
        <f t="shared" si="14"/>
        <v>5.7058823529411766</v>
      </c>
    </row>
    <row r="53" spans="1:33" ht="15.75">
      <c r="A53" s="92">
        <v>44</v>
      </c>
      <c r="B53" s="92" t="s">
        <v>141</v>
      </c>
      <c r="C53" s="93" t="s">
        <v>144</v>
      </c>
      <c r="D53" s="94" t="s">
        <v>145</v>
      </c>
      <c r="E53" s="100"/>
      <c r="F53" s="101">
        <v>7.3</v>
      </c>
      <c r="G53" s="102" t="str">
        <f t="shared" si="31"/>
        <v>B</v>
      </c>
      <c r="H53" s="103" t="str">
        <f t="shared" si="20"/>
        <v>3.0</v>
      </c>
      <c r="I53" s="101">
        <v>7.6</v>
      </c>
      <c r="J53" s="102" t="str">
        <f t="shared" si="21"/>
        <v>B</v>
      </c>
      <c r="K53" s="103" t="str">
        <f t="shared" si="22"/>
        <v>3.0</v>
      </c>
      <c r="L53" s="101">
        <v>7.3</v>
      </c>
      <c r="M53" s="102" t="str">
        <f t="shared" si="32"/>
        <v>B</v>
      </c>
      <c r="N53" s="103" t="str">
        <f t="shared" si="33"/>
        <v>3.0</v>
      </c>
      <c r="O53" s="101">
        <v>5.0999999999999996</v>
      </c>
      <c r="P53" s="102" t="str">
        <f t="shared" si="23"/>
        <v>D⁺</v>
      </c>
      <c r="Q53" s="103" t="str">
        <f t="shared" si="24"/>
        <v>1.5</v>
      </c>
      <c r="R53" s="101">
        <v>4.8</v>
      </c>
      <c r="S53" s="102" t="str">
        <f t="shared" si="25"/>
        <v>D</v>
      </c>
      <c r="T53" s="103" t="str">
        <f t="shared" si="26"/>
        <v>1.0</v>
      </c>
      <c r="U53" s="101">
        <v>8.1999999999999993</v>
      </c>
      <c r="V53" s="102" t="str">
        <f t="shared" si="27"/>
        <v>B⁺</v>
      </c>
      <c r="W53" s="103" t="str">
        <f t="shared" si="28"/>
        <v>3.5</v>
      </c>
      <c r="X53" s="101">
        <v>8.4</v>
      </c>
      <c r="Y53" s="102" t="str">
        <f t="shared" si="34"/>
        <v>B⁺</v>
      </c>
      <c r="Z53" s="103" t="str">
        <f t="shared" si="35"/>
        <v>3.5</v>
      </c>
      <c r="AA53" s="101">
        <v>8</v>
      </c>
      <c r="AB53" s="102" t="str">
        <f t="shared" si="29"/>
        <v>B⁺</v>
      </c>
      <c r="AC53" s="103" t="str">
        <f t="shared" si="30"/>
        <v>3.5</v>
      </c>
      <c r="AD53" s="104">
        <f t="shared" si="11"/>
        <v>121.59999999999998</v>
      </c>
      <c r="AE53" s="105">
        <f t="shared" si="12"/>
        <v>7.1529411764705868</v>
      </c>
      <c r="AF53" s="104">
        <f t="shared" si="13"/>
        <v>56</v>
      </c>
      <c r="AG53" s="105">
        <f t="shared" si="14"/>
        <v>3.2941176470588234</v>
      </c>
    </row>
    <row r="54" spans="1:33" ht="15.75">
      <c r="A54" s="92">
        <v>45</v>
      </c>
      <c r="B54" s="92" t="s">
        <v>143</v>
      </c>
      <c r="C54" s="93" t="s">
        <v>147</v>
      </c>
      <c r="D54" s="94" t="s">
        <v>148</v>
      </c>
      <c r="E54" s="100"/>
      <c r="F54" s="101">
        <v>6.6</v>
      </c>
      <c r="G54" s="102" t="str">
        <f t="shared" si="31"/>
        <v>C⁺</v>
      </c>
      <c r="H54" s="103" t="str">
        <f t="shared" si="20"/>
        <v>2.5</v>
      </c>
      <c r="I54" s="101">
        <v>7.6</v>
      </c>
      <c r="J54" s="102" t="str">
        <f t="shared" si="21"/>
        <v>B</v>
      </c>
      <c r="K54" s="103" t="str">
        <f t="shared" si="22"/>
        <v>3.0</v>
      </c>
      <c r="L54" s="101">
        <v>7.7</v>
      </c>
      <c r="M54" s="102" t="str">
        <f t="shared" si="32"/>
        <v>B</v>
      </c>
      <c r="N54" s="103" t="str">
        <f t="shared" si="33"/>
        <v>3.0</v>
      </c>
      <c r="O54" s="101">
        <v>5.0999999999999996</v>
      </c>
      <c r="P54" s="102" t="str">
        <f t="shared" si="23"/>
        <v>D⁺</v>
      </c>
      <c r="Q54" s="103" t="str">
        <f t="shared" si="24"/>
        <v>1.5</v>
      </c>
      <c r="R54" s="101">
        <v>7.4</v>
      </c>
      <c r="S54" s="102" t="str">
        <f t="shared" si="25"/>
        <v>B</v>
      </c>
      <c r="T54" s="103" t="str">
        <f t="shared" si="26"/>
        <v>3.0</v>
      </c>
      <c r="U54" s="101">
        <v>8.1999999999999993</v>
      </c>
      <c r="V54" s="102" t="str">
        <f t="shared" si="27"/>
        <v>B⁺</v>
      </c>
      <c r="W54" s="103" t="str">
        <f t="shared" si="28"/>
        <v>3.5</v>
      </c>
      <c r="X54" s="101">
        <v>9</v>
      </c>
      <c r="Y54" s="102" t="str">
        <f t="shared" si="34"/>
        <v>A</v>
      </c>
      <c r="Z54" s="103" t="str">
        <f t="shared" si="35"/>
        <v>3.8</v>
      </c>
      <c r="AA54" s="101">
        <v>8</v>
      </c>
      <c r="AB54" s="102" t="str">
        <f t="shared" si="29"/>
        <v>B⁺</v>
      </c>
      <c r="AC54" s="103" t="str">
        <f t="shared" si="30"/>
        <v>3.5</v>
      </c>
      <c r="AD54" s="104">
        <f t="shared" si="11"/>
        <v>127.39999999999999</v>
      </c>
      <c r="AE54" s="105">
        <f t="shared" si="12"/>
        <v>7.4941176470588227</v>
      </c>
      <c r="AF54" s="104">
        <f t="shared" si="13"/>
        <v>97.6</v>
      </c>
      <c r="AG54" s="105">
        <f t="shared" si="14"/>
        <v>5.7411764705882353</v>
      </c>
    </row>
    <row r="55" spans="1:33" ht="15.75">
      <c r="A55" s="92">
        <v>46</v>
      </c>
      <c r="B55" s="92" t="s">
        <v>146</v>
      </c>
      <c r="C55" s="93" t="s">
        <v>125</v>
      </c>
      <c r="D55" s="94" t="s">
        <v>150</v>
      </c>
      <c r="E55" s="100"/>
      <c r="F55" s="101">
        <v>6</v>
      </c>
      <c r="G55" s="102" t="str">
        <f t="shared" si="31"/>
        <v>C</v>
      </c>
      <c r="H55" s="103" t="str">
        <f t="shared" si="20"/>
        <v>2.0</v>
      </c>
      <c r="I55" s="101">
        <v>7.9</v>
      </c>
      <c r="J55" s="102" t="str">
        <f t="shared" si="21"/>
        <v>B</v>
      </c>
      <c r="K55" s="103" t="str">
        <f t="shared" si="22"/>
        <v>3.0</v>
      </c>
      <c r="L55" s="101">
        <v>7.3</v>
      </c>
      <c r="M55" s="102" t="str">
        <f t="shared" si="32"/>
        <v>B</v>
      </c>
      <c r="N55" s="103" t="str">
        <f t="shared" si="33"/>
        <v>3.0</v>
      </c>
      <c r="O55" s="101">
        <v>7.9</v>
      </c>
      <c r="P55" s="102" t="str">
        <f t="shared" si="23"/>
        <v>B</v>
      </c>
      <c r="Q55" s="103" t="str">
        <f t="shared" si="24"/>
        <v>3.0</v>
      </c>
      <c r="R55" s="101">
        <v>5.7</v>
      </c>
      <c r="S55" s="102" t="str">
        <f t="shared" si="25"/>
        <v>C</v>
      </c>
      <c r="T55" s="103" t="str">
        <f t="shared" si="26"/>
        <v>2.0</v>
      </c>
      <c r="U55" s="101">
        <v>8.1999999999999993</v>
      </c>
      <c r="V55" s="102" t="str">
        <f t="shared" si="27"/>
        <v>B⁺</v>
      </c>
      <c r="W55" s="103" t="str">
        <f t="shared" si="28"/>
        <v>3.5</v>
      </c>
      <c r="X55" s="101">
        <v>9</v>
      </c>
      <c r="Y55" s="102" t="str">
        <f t="shared" si="34"/>
        <v>A</v>
      </c>
      <c r="Z55" s="103" t="str">
        <f t="shared" si="35"/>
        <v>3.8</v>
      </c>
      <c r="AA55" s="101">
        <v>7.6</v>
      </c>
      <c r="AB55" s="102" t="str">
        <f t="shared" si="29"/>
        <v>B</v>
      </c>
      <c r="AC55" s="103" t="str">
        <f t="shared" si="30"/>
        <v>3.0</v>
      </c>
      <c r="AD55" s="104">
        <f t="shared" si="11"/>
        <v>127.4</v>
      </c>
      <c r="AE55" s="105">
        <f t="shared" si="12"/>
        <v>7.4941176470588236</v>
      </c>
      <c r="AF55" s="104">
        <f t="shared" si="13"/>
        <v>77.599999999999994</v>
      </c>
      <c r="AG55" s="105">
        <f t="shared" si="14"/>
        <v>4.5647058823529409</v>
      </c>
    </row>
    <row r="56" spans="1:33" ht="15.75">
      <c r="A56" s="92">
        <v>47</v>
      </c>
      <c r="B56" s="92" t="s">
        <v>149</v>
      </c>
      <c r="C56" s="93" t="s">
        <v>151</v>
      </c>
      <c r="D56" s="94" t="s">
        <v>152</v>
      </c>
      <c r="E56" s="100"/>
      <c r="F56" s="101">
        <v>7.4</v>
      </c>
      <c r="G56" s="102" t="str">
        <f t="shared" ref="G56" si="36">IF(F56&gt;=9.5,"A⁺",IF(F56&gt;=8.5,"A",IF(F56&gt;=8,"B⁺",IF(F56&gt;=7,"B",IF(F56&gt;=6.5,"C⁺",IF(F56&gt;=5.5,"C",IF(F56&gt;=5,"D⁺",IF(F56&gt;=4,"D",IF(F56&lt;4,"F")))))))))</f>
        <v>B</v>
      </c>
      <c r="H56" s="103" t="str">
        <f t="shared" ref="H56" si="37">IF(G56="A⁺","4.0",IF(G56="A","3.8",IF(G56="B⁺","3.5",IF(G56="B","3.0",IF(G56="C⁺","2.5",IF(G56="C","2.0",IF(G56="D⁺","1.5",IF(G56="D","1.0"))))))))</f>
        <v>3.0</v>
      </c>
      <c r="I56" s="101">
        <v>8.1999999999999993</v>
      </c>
      <c r="J56" s="102" t="str">
        <f t="shared" ref="J56" si="38">IF(I56&gt;=9.5,"A⁺",IF(I56&gt;=8.5,"A",IF(I56&gt;=8,"B⁺",IF(I56&gt;=7,"B",IF(I56&gt;=6.5,"C⁺",IF(I56&gt;=5.5,"C",IF(I56&gt;=5,"D⁺",IF(I56&gt;=4,"D",IF(I56&lt;4,"F")))))))))</f>
        <v>B⁺</v>
      </c>
      <c r="K56" s="103" t="str">
        <f t="shared" ref="K56" si="39">IF(J56="A⁺","4.0",IF(J56="A","3.8",IF(J56="B⁺","3.5",IF(J56="B","3.0",IF(J56="C⁺","2.5",IF(J56="C","2.0",IF(J56="D⁺","1.5",IF(J56="D","1.0"))))))))</f>
        <v>3.5</v>
      </c>
      <c r="L56" s="101">
        <v>7.2</v>
      </c>
      <c r="M56" s="102" t="str">
        <f t="shared" ref="M56" si="40">IF(L56&gt;=9.5,"A⁺",IF(L56&gt;=8.5,"A",IF(L56&gt;=8,"B⁺",IF(L56&gt;=7,"B",IF(L56&gt;=6.5,"C⁺",IF(L56&gt;=5.5,"C",IF(L56&gt;=5,"D⁺",IF(L56&gt;=4,"D",IF(L56&lt;4,"F")))))))))</f>
        <v>B</v>
      </c>
      <c r="N56" s="103" t="str">
        <f t="shared" ref="N56" si="41">IF(M56="A⁺","4.0",IF(M56="A","3.8",IF(M56="B⁺","3.5",IF(M56="B","3.0",IF(M56="C⁺","2.5",IF(M56="C","2.0",IF(M56="D⁺","1.5",IF(M56="D","1.0"))))))))</f>
        <v>3.0</v>
      </c>
      <c r="O56" s="101">
        <v>5.0999999999999996</v>
      </c>
      <c r="P56" s="102" t="str">
        <f t="shared" ref="P56" si="42">IF(O56&gt;=9.5,"A⁺",IF(O56&gt;=8.5,"A",IF(O56&gt;=8,"B⁺",IF(O56&gt;=7,"B",IF(O56&gt;=6.5,"C⁺",IF(O56&gt;=5.5,"C",IF(O56&gt;=5,"D⁺",IF(O56&gt;=4,"D",IF(O56&lt;4,"F")))))))))</f>
        <v>D⁺</v>
      </c>
      <c r="Q56" s="103" t="str">
        <f t="shared" ref="Q56" si="43">IF(P56="A⁺","4.0",IF(P56="A","3.8",IF(P56="B⁺","3.5",IF(P56="B","3.0",IF(P56="C⁺","2.5",IF(P56="C","2.0",IF(P56="D⁺","1.5",IF(P56="D","1.0"))))))))</f>
        <v>1.5</v>
      </c>
      <c r="R56" s="101">
        <v>6.1</v>
      </c>
      <c r="S56" s="102" t="str">
        <f t="shared" ref="S56" si="44">IF(R56&gt;=9.5,"A⁺",IF(R56&gt;=8.5,"A",IF(R56&gt;=8,"B⁺",IF(R56&gt;=7,"B",IF(R56&gt;=6.5,"C⁺",IF(R56&gt;=5.5,"C",IF(R56&gt;=5,"D⁺",IF(R56&gt;=4,"D",IF(R56&lt;4,"F")))))))))</f>
        <v>C</v>
      </c>
      <c r="T56" s="103" t="str">
        <f t="shared" ref="T56" si="45">IF(S56="A⁺","4.0",IF(S56="A","3.8",IF(S56="B⁺","3.5",IF(S56="B","3.0",IF(S56="C⁺","2.5",IF(S56="C","2.0",IF(S56="D⁺","1.5",IF(S56="D","1.0"))))))))</f>
        <v>2.0</v>
      </c>
      <c r="U56" s="101">
        <v>8.1999999999999993</v>
      </c>
      <c r="V56" s="102" t="str">
        <f t="shared" si="27"/>
        <v>B⁺</v>
      </c>
      <c r="W56" s="103" t="str">
        <f t="shared" si="28"/>
        <v>3.5</v>
      </c>
      <c r="X56" s="101">
        <v>8.4</v>
      </c>
      <c r="Y56" s="102" t="str">
        <f t="shared" si="34"/>
        <v>B⁺</v>
      </c>
      <c r="Z56" s="103" t="str">
        <f t="shared" si="35"/>
        <v>3.5</v>
      </c>
      <c r="AA56" s="101">
        <v>7</v>
      </c>
      <c r="AB56" s="102" t="str">
        <f t="shared" si="29"/>
        <v>B</v>
      </c>
      <c r="AC56" s="103" t="str">
        <f t="shared" si="30"/>
        <v>3.0</v>
      </c>
      <c r="AD56" s="104">
        <f t="shared" si="11"/>
        <v>123.39999999999999</v>
      </c>
      <c r="AE56" s="105">
        <f t="shared" si="12"/>
        <v>7.2588235294117638</v>
      </c>
      <c r="AF56" s="104">
        <f t="shared" si="13"/>
        <v>77</v>
      </c>
      <c r="AG56" s="105">
        <f t="shared" si="14"/>
        <v>4.5294117647058822</v>
      </c>
    </row>
    <row r="57" spans="1:33" ht="15.75">
      <c r="A57" s="126" t="s">
        <v>153</v>
      </c>
      <c r="B57" s="126"/>
      <c r="C57" s="126"/>
      <c r="D57" s="126"/>
      <c r="E57" s="1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2"/>
      <c r="S57" s="2"/>
      <c r="T57" s="2"/>
      <c r="U57" s="3"/>
      <c r="V57" s="3"/>
      <c r="W57" s="3"/>
      <c r="X57" s="3"/>
      <c r="Y57" s="3"/>
      <c r="Z57" s="3"/>
      <c r="AA57" s="3"/>
      <c r="AB57" s="3"/>
      <c r="AC57" s="3"/>
      <c r="AD57" s="1"/>
      <c r="AE57" s="1"/>
      <c r="AF57" s="1"/>
      <c r="AG57" s="1"/>
    </row>
    <row r="58" spans="1:33" ht="15.75">
      <c r="A58" s="1"/>
      <c r="B58" s="1"/>
      <c r="C58" s="1"/>
      <c r="D58" s="1"/>
      <c r="E58" s="1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2"/>
      <c r="S58" s="2"/>
      <c r="T58" s="2"/>
      <c r="U58" s="3"/>
      <c r="V58" s="3"/>
      <c r="W58" s="3"/>
      <c r="X58" s="3"/>
      <c r="Y58" s="3"/>
      <c r="Z58" s="3"/>
      <c r="AA58" s="3"/>
      <c r="AB58" s="3"/>
      <c r="AC58" s="3"/>
      <c r="AD58" s="1"/>
      <c r="AE58" s="1"/>
      <c r="AF58" s="1"/>
      <c r="AG58" s="1"/>
    </row>
    <row r="59" spans="1:33" ht="15.75">
      <c r="A59" s="1"/>
      <c r="B59" s="1"/>
      <c r="C59" s="1"/>
      <c r="D59" s="1"/>
      <c r="E59" s="1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2"/>
      <c r="S59" s="2"/>
      <c r="T59" s="2"/>
      <c r="U59" s="3"/>
      <c r="V59" s="3"/>
      <c r="W59" s="3"/>
      <c r="X59" s="3"/>
      <c r="Y59" s="3"/>
      <c r="Z59" s="3"/>
      <c r="AA59" s="3"/>
      <c r="AB59" s="3"/>
      <c r="AC59" s="3"/>
      <c r="AD59" s="1"/>
      <c r="AE59" s="1"/>
      <c r="AF59" s="1"/>
      <c r="AG59" s="1"/>
    </row>
    <row r="60" spans="1:33" ht="15.75">
      <c r="A60" s="1"/>
      <c r="B60" s="1"/>
      <c r="C60" s="1"/>
      <c r="D60" s="1"/>
      <c r="E60" s="1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2"/>
      <c r="S60" s="2"/>
      <c r="T60" s="2"/>
      <c r="U60" s="3"/>
      <c r="V60" s="3"/>
      <c r="W60" s="3"/>
      <c r="X60" s="3"/>
      <c r="Y60" s="3"/>
      <c r="Z60" s="3"/>
      <c r="AA60" s="3"/>
      <c r="AB60" s="3"/>
      <c r="AC60" s="3"/>
      <c r="AD60" s="1"/>
      <c r="AE60" s="1"/>
      <c r="AF60" s="1"/>
      <c r="AG60" s="1"/>
    </row>
    <row r="61" spans="1:33" ht="15.75">
      <c r="A61" s="1"/>
      <c r="B61" s="1"/>
      <c r="C61" s="1"/>
      <c r="D61" s="1"/>
      <c r="E61" s="1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2"/>
      <c r="S61" s="2"/>
      <c r="T61" s="2"/>
      <c r="U61" s="3"/>
      <c r="V61" s="3"/>
      <c r="W61" s="3"/>
      <c r="X61" s="3"/>
      <c r="Y61" s="3"/>
      <c r="Z61" s="3"/>
      <c r="AA61" s="3"/>
      <c r="AB61" s="3"/>
      <c r="AC61" s="3"/>
      <c r="AD61" s="1"/>
      <c r="AE61" s="1"/>
      <c r="AF61" s="1"/>
      <c r="AG61" s="1"/>
    </row>
    <row r="62" spans="1:33" ht="15.75">
      <c r="A62" s="1"/>
      <c r="B62" s="1"/>
      <c r="C62" s="1"/>
      <c r="D62" s="1"/>
      <c r="E62" s="1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2"/>
      <c r="S62" s="2"/>
      <c r="T62" s="2"/>
      <c r="U62" s="3"/>
      <c r="V62" s="3"/>
      <c r="W62" s="3"/>
      <c r="X62" s="3"/>
      <c r="Y62" s="3"/>
      <c r="Z62" s="3"/>
      <c r="AA62" s="3"/>
      <c r="AB62" s="3"/>
      <c r="AC62" s="3"/>
      <c r="AD62" s="1"/>
      <c r="AE62" s="1"/>
      <c r="AF62" s="1"/>
      <c r="AG62" s="1"/>
    </row>
    <row r="63" spans="1:33" ht="15.75">
      <c r="A63" s="1"/>
      <c r="B63" s="1"/>
      <c r="C63" s="1"/>
      <c r="D63" s="1"/>
      <c r="E63" s="1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2"/>
      <c r="S63" s="2"/>
      <c r="T63" s="2"/>
      <c r="U63" s="3"/>
      <c r="V63" s="3"/>
      <c r="W63" s="3"/>
      <c r="X63" s="3"/>
      <c r="Y63" s="3"/>
      <c r="Z63" s="3"/>
      <c r="AA63" s="3"/>
      <c r="AB63" s="3"/>
      <c r="AC63" s="3"/>
      <c r="AD63" s="1"/>
      <c r="AE63" s="1"/>
      <c r="AF63" s="1"/>
      <c r="AG63" s="1"/>
    </row>
    <row r="64" spans="1:33" ht="15.75">
      <c r="A64" s="1"/>
      <c r="B64" s="1"/>
      <c r="C64" s="1"/>
      <c r="D64" s="1"/>
      <c r="E64" s="1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2"/>
      <c r="S64" s="2"/>
      <c r="T64" s="2"/>
      <c r="U64" s="3"/>
      <c r="V64" s="3"/>
      <c r="W64" s="3"/>
      <c r="X64" s="3"/>
      <c r="Y64" s="3"/>
      <c r="Z64" s="3"/>
      <c r="AA64" s="3"/>
      <c r="AB64" s="3"/>
      <c r="AC64" s="3"/>
      <c r="AD64" s="1"/>
      <c r="AE64" s="1"/>
      <c r="AF64" s="1"/>
      <c r="AG64" s="1"/>
    </row>
    <row r="65" spans="1:33" ht="15.75">
      <c r="A65" s="1"/>
      <c r="B65" s="1"/>
      <c r="C65" s="1"/>
      <c r="D65" s="1"/>
      <c r="E65" s="1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2"/>
      <c r="S65" s="2"/>
      <c r="T65" s="2"/>
      <c r="U65" s="3"/>
      <c r="V65" s="3"/>
      <c r="W65" s="3"/>
      <c r="X65" s="3"/>
      <c r="Y65" s="3"/>
      <c r="Z65" s="3"/>
      <c r="AA65" s="3"/>
      <c r="AB65" s="3"/>
      <c r="AC65" s="3"/>
      <c r="AD65" s="1"/>
      <c r="AE65" s="1"/>
      <c r="AF65" s="1"/>
      <c r="AG65" s="1"/>
    </row>
  </sheetData>
  <mergeCells count="23">
    <mergeCell ref="U7:W7"/>
    <mergeCell ref="X7:Z7"/>
    <mergeCell ref="AA7:AC7"/>
    <mergeCell ref="U2:AB2"/>
    <mergeCell ref="U6:W6"/>
    <mergeCell ref="X6:Z6"/>
    <mergeCell ref="AA6:AC6"/>
    <mergeCell ref="A57:D57"/>
    <mergeCell ref="A1:D1"/>
    <mergeCell ref="E1:T1"/>
    <mergeCell ref="I2:P2"/>
    <mergeCell ref="D3:F3"/>
    <mergeCell ref="D4:F4"/>
    <mergeCell ref="F7:H7"/>
    <mergeCell ref="I7:K7"/>
    <mergeCell ref="L7:N7"/>
    <mergeCell ref="O7:Q7"/>
    <mergeCell ref="R7:T7"/>
    <mergeCell ref="F6:H6"/>
    <mergeCell ref="I6:K6"/>
    <mergeCell ref="L6:N6"/>
    <mergeCell ref="O6:Q6"/>
    <mergeCell ref="R6:T6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Điểm tổng</vt:lpstr>
      <vt:lpstr>Điêm trung bình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HUY</cp:lastModifiedBy>
  <cp:lastPrinted>2017-05-18T01:07:20Z</cp:lastPrinted>
  <dcterms:created xsi:type="dcterms:W3CDTF">2016-03-04T02:00:41Z</dcterms:created>
  <dcterms:modified xsi:type="dcterms:W3CDTF">2018-10-09T08:46:35Z</dcterms:modified>
</cp:coreProperties>
</file>